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СОШ №2" sheetId="1" r:id="rId1"/>
    <sheet name="Гимназия" sheetId="2" r:id="rId2"/>
    <sheet name="СОШ №5" sheetId="3" r:id="rId3"/>
    <sheet name="СОШ №6" sheetId="4" r:id="rId4"/>
    <sheet name="ЦМТиИМО" sheetId="5" r:id="rId5"/>
    <sheet name="СВОДНАЯ " sheetId="6" r:id="rId6"/>
  </sheets>
  <definedNames>
    <definedName name="_xlnm.Print_Area" localSheetId="1">'Гимназия'!$A$1:$K$23</definedName>
    <definedName name="_xlnm.Print_Area" localSheetId="5">'СВОДНАЯ '!$A$1:$K$25</definedName>
    <definedName name="_xlnm.Print_Area" localSheetId="0">'СОШ №2'!$A$1:$L$23</definedName>
    <definedName name="_xlnm.Print_Area" localSheetId="2">'СОШ №5'!$A$1:$K$24</definedName>
    <definedName name="_xlnm.Print_Area" localSheetId="3">'СОШ №6'!$A$1:$K$27</definedName>
    <definedName name="_xlnm.Print_Area" localSheetId="4">'ЦМТиИМО'!$A$1:$K$26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<sst xmlns="http://schemas.openxmlformats.org/spreadsheetml/2006/main" count="227" uniqueCount="49">
  <si>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</si>
  <si>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</si>
  <si>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</si>
  <si>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</si>
  <si>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</si>
  <si>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</si>
  <si>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</si>
  <si>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</si>
  <si>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</si>
  <si>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</si>
  <si>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</si>
  <si>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</si>
  <si>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</si>
  <si>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</si>
  <si>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</si>
  <si>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</si>
  <si>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</si>
  <si>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>Муниципальное бюджетное общеобразовательное учреждение "Гимназия"</t>
  </si>
  <si>
    <t xml:space="preserve"> Директор школы ______________________  В.В. Погребняк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</si>
  <si>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</si>
  <si>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  Л.Н. Балуева</t>
  </si>
  <si>
    <t xml:space="preserve"> Директор школы ______________________  Н.Н. Леонова</t>
  </si>
  <si>
    <t>Муниципальное бюджетное общеобразовательное учреждение "Средняя общеобразовательная школа № 6"</t>
  </si>
  <si>
    <t>МУК "ЦМТиИМО"</t>
  </si>
  <si>
    <t xml:space="preserve"> Директор ______________________  В.И. Паньшина</t>
  </si>
  <si>
    <t>упаковка</t>
  </si>
  <si>
    <t>штука</t>
  </si>
  <si>
    <t>Бумага туалетная</t>
  </si>
  <si>
    <t>Салфетки бумажные сервировочные</t>
  </si>
  <si>
    <t xml:space="preserve">Полотенца бумажные         </t>
  </si>
  <si>
    <t>Дата составления сводной таблицы  12.02.2024 года</t>
  </si>
  <si>
    <t>Дата составления сводной таблицы 12.02.2024 года</t>
  </si>
  <si>
    <t>Ответственный заказчик____________________ Л.Н. Балуева</t>
  </si>
  <si>
    <t>Итого: Начальная (максимальная) цена контракта: 567 620 (пятьсот шестьдесят семь тысяч шестьсот ) рубля 93 копейки</t>
  </si>
  <si>
    <t>Коммерческое предложение Вх № 4 от 09.02.2024 г.</t>
  </si>
  <si>
    <t>Коммерческое предложение Вх № 5 от 09.02.2024 г.</t>
  </si>
  <si>
    <t>Коммерческое предложение Вх № 6 от 12.02.2024 г.</t>
  </si>
  <si>
    <t>Итого: Начальная (максимальная) цена контракта: 19 888 (девятнадцать тысяч восемьсот восемьдесят восемь) рублей 25 копеек</t>
  </si>
  <si>
    <t>Итого: Начальная (максимальная) цена контракта: 9 996 (девять тысяч девятьсот девяносто шесть) рублей 17 копеек</t>
  </si>
  <si>
    <t>Итого: Начальная (максимальная) цена контракта: 101 253 (сто одна тысяча двести пятьдесят три) рубля 83 копейки</t>
  </si>
  <si>
    <t>Итого: Начальная (максимальная) цена контракта: 10 404 (десять тысяч четыреста четыре) рубля 14 копеек</t>
  </si>
  <si>
    <t>Итого: Начальная (максимальная) цена контракта: 709 162,56 (семьсот девять тысяч сто шестьдесят два) рубля 56 копеек.</t>
  </si>
  <si>
    <t>Совместный аукцион в электронной форме на право заключения гражданско-правовых договоров на поставку хозяйственных товаров (бумага туалетная, салфетки бумажные, полотенца бумажные).</t>
  </si>
  <si>
    <t>Совместный аукцион в электронной форме на право заключения гражданско-правовых договоров на поставку хозяйственных товаров (бумага туалетная, салфетки бумажные, полотенца бумажные)</t>
  </si>
  <si>
    <t>Для использования в диспенсере: Нет. 
Длина рулона: ≥ 15 м.
Количество слоев: Многослойные. 
Форма выпуска: Рулон.
Доля вторичного сырья использованного при производстве товара, %: ≥ 1</t>
  </si>
  <si>
    <t>Бумага туалетная биоразлагаемая: Да
Длина намотки рулона: ≥ 50 и &lt; 60 м.
Тип бумаги туалетной: Однослойная.
Форма выпуска: Рулон.
Ширина рулона: ≥95 и ≤ 100 мм.
Доля вторичного сырья использованного при производстве товара, %: ≥3</t>
  </si>
  <si>
    <t>Форма выпуска: Рулон.
Бумага туалетная биоразлагаемая: Да
Тип бумаги туалетной: Однослойная.
Длина намотки рулона: ≥ 200,00 и &lt; 250 м.
Количество рулонов в упаковке: ≥ 12 штук.
Диспенсерная система: Т2.
Доля вторичного сырья использованного при производстве товара, %: ≥3</t>
  </si>
  <si>
    <t>Для использования в диспенсере: Да. 
Количество листов в упаковке: ≥ 150 Штука.
Количество слоев: Многослойные. 
Форма выпуска: Лист.
Диспенсерная система: Н2.
Тип сложения: Z.
Длина листа, см: 23.
Ширина листа, см: 21.
Доля вторичного сырья использованного при производстве товара, %: ≥3</t>
  </si>
  <si>
    <t xml:space="preserve">Количество слоев: однослойные.
Количество штук в упаковке: не менее 100.
Доля вторичного сырья использованного при производстве товара, %: ≥1
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</si>
</sst>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  <numFmt numFmtId="195" formatCode="0.000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87" fontId="1" fillId="33" borderId="12" xfId="6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87" fontId="2" fillId="33" borderId="12" xfId="6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87" fontId="2" fillId="33" borderId="13" xfId="61" applyFont="1" applyFill="1" applyBorder="1" applyAlignment="1">
      <alignment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87" fontId="2" fillId="33" borderId="13" xfId="61" applyFont="1" applyFill="1" applyBorder="1" applyAlignment="1">
      <alignment horizontal="center" vertical="center" wrapText="1"/>
    </xf>
    <xf numFmtId="187" fontId="2" fillId="33" borderId="12" xfId="6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197" fontId="1" fillId="33" borderId="12" xfId="61" applyNumberFormat="1" applyFont="1" applyFill="1" applyBorder="1" applyAlignment="1">
      <alignment horizontal="center" vertical="center" wrapText="1"/>
    </xf>
    <xf numFmtId="187" fontId="1" fillId="33" borderId="12" xfId="6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7" fontId="1" fillId="33" borderId="13" xfId="6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197" fontId="8" fillId="33" borderId="0" xfId="61" applyNumberFormat="1" applyFont="1" applyFill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197" fontId="7" fillId="33" borderId="0" xfId="61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197" fontId="9" fillId="33" borderId="13" xfId="61" applyNumberFormat="1" applyFont="1" applyFill="1" applyBorder="1" applyAlignment="1">
      <alignment horizontal="center" vertical="center" wrapText="1"/>
    </xf>
    <xf numFmtId="187" fontId="7" fillId="33" borderId="13" xfId="61" applyFont="1" applyFill="1" applyBorder="1" applyAlignment="1">
      <alignment horizontal="center" vertical="center" wrapText="1"/>
    </xf>
    <xf numFmtId="187" fontId="7" fillId="33" borderId="12" xfId="61" applyFont="1" applyFill="1" applyBorder="1" applyAlignment="1">
      <alignment vertical="center" wrapText="1"/>
    </xf>
    <xf numFmtId="197" fontId="9" fillId="33" borderId="12" xfId="61" applyNumberFormat="1" applyFont="1" applyFill="1" applyBorder="1" applyAlignment="1">
      <alignment horizontal="center" vertical="center" wrapText="1"/>
    </xf>
    <xf numFmtId="187" fontId="7" fillId="33" borderId="12" xfId="6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197" fontId="9" fillId="33" borderId="11" xfId="61" applyNumberFormat="1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/>
    </xf>
    <xf numFmtId="187" fontId="9" fillId="33" borderId="12" xfId="6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197" fontId="9" fillId="33" borderId="0" xfId="61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197" fontId="7" fillId="33" borderId="12" xfId="61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SheetLayoutView="100" zoomScalePageLayoutView="0" workbookViewId="0" topLeftCell="A5">
      <selection activeCell="I8" sqref="I8:I12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58.00390625" style="13" customWidth="1"/>
    <col min="4" max="4" width="15.28125" style="13" customWidth="1"/>
    <col min="5" max="5" width="13.421875" style="13" customWidth="1"/>
    <col min="6" max="6" width="11.57421875" style="13" customWidth="1"/>
    <col min="7" max="7" width="10.00390625" style="13" customWidth="1"/>
    <col min="8" max="8" width="12.28125" style="13" customWidth="1"/>
    <col min="9" max="9" width="10.57421875" style="13" bestFit="1" customWidth="1"/>
    <col min="10" max="10" width="14.00390625" style="13" customWidth="1"/>
    <col min="11" max="11" width="21.140625" style="13" customWidth="1"/>
    <col min="12" max="12" width="0.42578125" style="13" customWidth="1"/>
    <col min="13" max="13" width="14.140625" style="13" customWidth="1"/>
    <col min="14" max="14" width="19.57421875" style="13" customWidth="1"/>
    <col min="15" max="17" width="9.140625" style="13" customWidth="1"/>
    <col min="18" max="18" width="9.57421875" style="13" bestFit="1" customWidth="1"/>
    <col min="19" max="16384" width="9.140625" style="13" customWidth="1"/>
  </cols>
  <sheetData>
    <row r="1" spans="6:11" ht="12.75">
      <c r="F1" s="87" t="s">
        <v>16</v>
      </c>
      <c r="G1" s="87"/>
      <c r="H1" s="87"/>
      <c r="I1" s="87"/>
      <c r="J1" s="87"/>
      <c r="K1" s="87"/>
    </row>
    <row r="3" spans="1:13" ht="19.5" customHeight="1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0"/>
    </row>
    <row r="4" spans="1:13" s="14" customFormat="1" ht="40.5" customHeight="1">
      <c r="A4" s="86" t="s">
        <v>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5"/>
    </row>
    <row r="5" spans="1:17" s="12" customFormat="1" ht="15.75">
      <c r="A5" s="12" t="s">
        <v>12</v>
      </c>
      <c r="L5" s="20"/>
      <c r="M5" s="20"/>
      <c r="N5" s="20"/>
      <c r="O5" s="20"/>
      <c r="P5" s="20"/>
      <c r="Q5" s="20"/>
    </row>
    <row r="6" spans="1:17" s="6" customFormat="1" ht="32.25" customHeight="1">
      <c r="A6" s="88" t="s">
        <v>0</v>
      </c>
      <c r="B6" s="88" t="s">
        <v>1</v>
      </c>
      <c r="C6" s="88" t="s">
        <v>2</v>
      </c>
      <c r="D6" s="88" t="s">
        <v>3</v>
      </c>
      <c r="E6" s="88" t="s">
        <v>4</v>
      </c>
      <c r="F6" s="89" t="s">
        <v>5</v>
      </c>
      <c r="G6" s="90"/>
      <c r="H6" s="90"/>
      <c r="I6" s="91" t="s">
        <v>6</v>
      </c>
      <c r="J6" s="91" t="s">
        <v>7</v>
      </c>
      <c r="L6" s="11"/>
      <c r="M6" s="11"/>
      <c r="N6" s="11"/>
      <c r="O6" s="11"/>
      <c r="P6" s="11"/>
      <c r="Q6" s="11"/>
    </row>
    <row r="7" spans="1:17" s="6" customFormat="1" ht="14.25" customHeight="1">
      <c r="A7" s="88"/>
      <c r="B7" s="88"/>
      <c r="C7" s="88"/>
      <c r="D7" s="88"/>
      <c r="E7" s="88"/>
      <c r="F7" s="23" t="s">
        <v>8</v>
      </c>
      <c r="G7" s="23" t="s">
        <v>9</v>
      </c>
      <c r="H7" s="23" t="s">
        <v>10</v>
      </c>
      <c r="I7" s="92"/>
      <c r="J7" s="92"/>
      <c r="L7" s="11"/>
      <c r="M7" s="11"/>
      <c r="N7" s="11"/>
      <c r="O7" s="11"/>
      <c r="P7" s="11"/>
      <c r="Q7" s="11"/>
    </row>
    <row r="8" spans="1:17" s="6" customFormat="1" ht="157.5">
      <c r="A8" s="27">
        <v>1</v>
      </c>
      <c r="B8" s="33" t="s">
        <v>29</v>
      </c>
      <c r="C8" s="56" t="s">
        <v>47</v>
      </c>
      <c r="D8" s="28" t="s">
        <v>25</v>
      </c>
      <c r="E8" s="44">
        <v>0</v>
      </c>
      <c r="F8" s="37">
        <v>127.68</v>
      </c>
      <c r="G8" s="37">
        <v>127.02</v>
      </c>
      <c r="H8" s="37">
        <v>126.36</v>
      </c>
      <c r="I8" s="37">
        <f>ROUND((F8+G8+H8)/3,2)</f>
        <v>127.02</v>
      </c>
      <c r="J8" s="31">
        <f>E8*I8</f>
        <v>0</v>
      </c>
      <c r="L8" s="11"/>
      <c r="M8" s="11"/>
      <c r="N8" s="11"/>
      <c r="O8" s="11"/>
      <c r="P8" s="11"/>
      <c r="Q8" s="11"/>
    </row>
    <row r="9" spans="1:17" s="6" customFormat="1" ht="94.5">
      <c r="A9" s="42">
        <v>2</v>
      </c>
      <c r="B9" s="42" t="s">
        <v>29</v>
      </c>
      <c r="C9" s="56" t="s">
        <v>44</v>
      </c>
      <c r="D9" s="42" t="s">
        <v>26</v>
      </c>
      <c r="E9" s="36">
        <v>90</v>
      </c>
      <c r="F9" s="37">
        <v>70.13</v>
      </c>
      <c r="G9" s="37">
        <v>69.75</v>
      </c>
      <c r="H9" s="37">
        <v>70.5</v>
      </c>
      <c r="I9" s="37">
        <f>ROUND((F9+G9+H9)/3,2)</f>
        <v>70.13</v>
      </c>
      <c r="J9" s="31">
        <f>E9*I9</f>
        <v>6311.7</v>
      </c>
      <c r="L9" s="11"/>
      <c r="M9" s="11"/>
      <c r="N9" s="11"/>
      <c r="O9" s="11"/>
      <c r="P9" s="11"/>
      <c r="Q9" s="11"/>
    </row>
    <row r="10" spans="1:17" s="6" customFormat="1" ht="62.25" customHeight="1">
      <c r="A10" s="26">
        <v>3</v>
      </c>
      <c r="B10" s="29" t="s">
        <v>28</v>
      </c>
      <c r="C10" s="47" t="s">
        <v>48</v>
      </c>
      <c r="D10" s="29" t="s">
        <v>26</v>
      </c>
      <c r="E10" s="25">
        <v>100</v>
      </c>
      <c r="F10" s="38">
        <v>50.3</v>
      </c>
      <c r="G10" s="38">
        <v>55.57</v>
      </c>
      <c r="H10" s="38">
        <v>55.26</v>
      </c>
      <c r="I10" s="37">
        <f>ROUND((F10+G10+H10)/3,2)</f>
        <v>53.71</v>
      </c>
      <c r="J10" s="31">
        <f>E10*I10</f>
        <v>5371</v>
      </c>
      <c r="L10" s="11"/>
      <c r="M10" s="11"/>
      <c r="N10" s="11"/>
      <c r="O10" s="11"/>
      <c r="P10" s="11"/>
      <c r="Q10" s="11"/>
    </row>
    <row r="11" spans="1:17" s="6" customFormat="1" ht="78" customHeight="1">
      <c r="A11" s="26">
        <v>4</v>
      </c>
      <c r="B11" s="29" t="s">
        <v>27</v>
      </c>
      <c r="C11" s="62" t="s">
        <v>46</v>
      </c>
      <c r="D11" s="29" t="s">
        <v>25</v>
      </c>
      <c r="E11" s="25">
        <v>2</v>
      </c>
      <c r="F11" s="38">
        <v>1734.44</v>
      </c>
      <c r="G11" s="38">
        <v>1743.58</v>
      </c>
      <c r="H11" s="38">
        <v>1734.44</v>
      </c>
      <c r="I11" s="37">
        <f>ROUND((F11+G11+H11)/3,2)</f>
        <v>1737.49</v>
      </c>
      <c r="J11" s="31">
        <f>E11*I11</f>
        <v>3474.98</v>
      </c>
      <c r="L11" s="11"/>
      <c r="M11" s="11"/>
      <c r="N11" s="11"/>
      <c r="O11" s="11"/>
      <c r="P11" s="11"/>
      <c r="Q11" s="11"/>
    </row>
    <row r="12" spans="1:17" s="6" customFormat="1" ht="110.25">
      <c r="A12" s="26">
        <v>5</v>
      </c>
      <c r="B12" s="29" t="s">
        <v>27</v>
      </c>
      <c r="C12" s="47" t="s">
        <v>45</v>
      </c>
      <c r="D12" s="32" t="s">
        <v>26</v>
      </c>
      <c r="E12" s="25">
        <v>126</v>
      </c>
      <c r="F12" s="38">
        <v>37.78</v>
      </c>
      <c r="G12" s="38">
        <v>37.55</v>
      </c>
      <c r="H12" s="38">
        <v>37.31</v>
      </c>
      <c r="I12" s="37">
        <f>ROUND((F12+G12+H12)/3,2)</f>
        <v>37.55</v>
      </c>
      <c r="J12" s="31">
        <f>E12*I12</f>
        <v>4731.299999999999</v>
      </c>
      <c r="L12" s="11"/>
      <c r="M12" s="11"/>
      <c r="N12" s="11"/>
      <c r="O12" s="11"/>
      <c r="P12" s="11"/>
      <c r="Q12" s="11"/>
    </row>
    <row r="13" spans="1:17" s="9" customFormat="1" ht="15.75" customHeight="1">
      <c r="A13" s="17"/>
      <c r="B13" s="1" t="s">
        <v>13</v>
      </c>
      <c r="C13" s="7"/>
      <c r="D13" s="2"/>
      <c r="E13" s="2"/>
      <c r="F13" s="3"/>
      <c r="G13" s="3"/>
      <c r="H13" s="3"/>
      <c r="I13" s="8"/>
      <c r="J13" s="19">
        <f>SUM(J8:J12)</f>
        <v>19888.98</v>
      </c>
      <c r="L13" s="21"/>
      <c r="M13" s="21"/>
      <c r="N13" s="21"/>
      <c r="O13" s="21"/>
      <c r="P13" s="21"/>
      <c r="Q13" s="21"/>
    </row>
    <row r="14" spans="1:17" s="6" customFormat="1" ht="15.75">
      <c r="A14" s="84" t="s">
        <v>37</v>
      </c>
      <c r="B14" s="84"/>
      <c r="C14" s="84"/>
      <c r="D14" s="84"/>
      <c r="E14" s="84"/>
      <c r="F14" s="84"/>
      <c r="G14" s="84"/>
      <c r="H14" s="84"/>
      <c r="I14" s="84"/>
      <c r="J14" s="84"/>
      <c r="L14" s="11"/>
      <c r="M14" s="11"/>
      <c r="N14" s="11"/>
      <c r="O14" s="11"/>
      <c r="P14" s="11"/>
      <c r="Q14" s="11"/>
    </row>
    <row r="15" spans="1:17" s="6" customFormat="1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1"/>
      <c r="L15" s="11"/>
      <c r="M15" s="11"/>
      <c r="N15" s="11"/>
      <c r="O15" s="11"/>
      <c r="P15" s="11"/>
      <c r="Q15" s="11"/>
    </row>
    <row r="16" spans="1:17" s="6" customFormat="1" ht="15" customHeight="1">
      <c r="A16" s="4">
        <v>1</v>
      </c>
      <c r="B16" s="82" t="s">
        <v>34</v>
      </c>
      <c r="C16" s="83"/>
      <c r="D16" s="10"/>
      <c r="E16" s="10"/>
      <c r="F16" s="10"/>
      <c r="G16" s="10"/>
      <c r="H16" s="10"/>
      <c r="I16" s="10"/>
      <c r="J16" s="11"/>
      <c r="L16" s="11"/>
      <c r="M16" s="11"/>
      <c r="N16" s="11"/>
      <c r="O16" s="11"/>
      <c r="P16" s="11"/>
      <c r="Q16" s="11"/>
    </row>
    <row r="17" spans="1:17" s="15" customFormat="1" ht="15.75" customHeight="1">
      <c r="A17" s="16">
        <v>2</v>
      </c>
      <c r="B17" s="82" t="s">
        <v>35</v>
      </c>
      <c r="C17" s="83"/>
      <c r="D17" s="10"/>
      <c r="E17" s="10"/>
      <c r="F17" s="10"/>
      <c r="G17" s="10"/>
      <c r="H17" s="10"/>
      <c r="I17" s="10"/>
      <c r="J17" s="11"/>
      <c r="L17" s="22"/>
      <c r="M17" s="22"/>
      <c r="N17" s="22"/>
      <c r="O17" s="22"/>
      <c r="P17" s="22"/>
      <c r="Q17" s="22"/>
    </row>
    <row r="18" spans="1:17" s="15" customFormat="1" ht="15.75" customHeight="1">
      <c r="A18" s="16">
        <v>3</v>
      </c>
      <c r="B18" s="82" t="s">
        <v>36</v>
      </c>
      <c r="C18" s="83"/>
      <c r="D18" s="10"/>
      <c r="E18" s="10"/>
      <c r="F18" s="10"/>
      <c r="G18" s="10"/>
      <c r="H18" s="10"/>
      <c r="I18" s="10"/>
      <c r="J18" s="11"/>
      <c r="L18" s="21"/>
      <c r="M18" s="22"/>
      <c r="N18" s="22"/>
      <c r="O18" s="22"/>
      <c r="P18" s="22"/>
      <c r="Q18" s="22"/>
    </row>
    <row r="19" spans="1:18" s="6" customFormat="1" ht="15.75">
      <c r="A19" s="10"/>
      <c r="B19" s="10"/>
      <c r="C19" s="10"/>
      <c r="D19" s="13"/>
      <c r="E19" s="13"/>
      <c r="F19" s="13"/>
      <c r="G19" s="13"/>
      <c r="H19" s="13"/>
      <c r="I19" s="13"/>
      <c r="J19" s="13"/>
      <c r="K19" s="13"/>
      <c r="M19" s="11"/>
      <c r="N19" s="11"/>
      <c r="O19" s="11"/>
      <c r="P19" s="11"/>
      <c r="Q19" s="11"/>
      <c r="R19" s="11"/>
    </row>
    <row r="20" spans="1:11" s="6" customFormat="1" ht="15.75">
      <c r="A20" s="10"/>
      <c r="B20" s="5" t="s">
        <v>11</v>
      </c>
      <c r="C20" s="5"/>
      <c r="D20" s="13"/>
      <c r="E20" s="13"/>
      <c r="F20" s="13"/>
      <c r="G20" s="13"/>
      <c r="H20" s="13"/>
      <c r="I20" s="13"/>
      <c r="J20" s="13"/>
      <c r="K20" s="13"/>
    </row>
    <row r="21" spans="1:11" s="6" customFormat="1" ht="15.75">
      <c r="A21" s="10"/>
      <c r="B21" s="5" t="s">
        <v>14</v>
      </c>
      <c r="C21" s="5"/>
      <c r="D21" s="13"/>
      <c r="E21" s="13"/>
      <c r="F21" s="13"/>
      <c r="G21" s="13"/>
      <c r="H21" s="13"/>
      <c r="I21" s="13"/>
      <c r="J21" s="13"/>
      <c r="K21" s="13"/>
    </row>
    <row r="22" spans="1:11" s="6" customFormat="1" ht="15.75">
      <c r="A22" s="10"/>
      <c r="B22" s="5" t="s">
        <v>30</v>
      </c>
      <c r="C22" s="5"/>
      <c r="D22" s="13"/>
      <c r="E22" s="13"/>
      <c r="F22" s="13"/>
      <c r="G22" s="13"/>
      <c r="H22" s="13"/>
      <c r="I22" s="13"/>
      <c r="J22" s="13"/>
      <c r="K22" s="13"/>
    </row>
  </sheetData>
  <sheetProtection/>
  <mergeCells count="15">
    <mergeCell ref="F1:K1"/>
    <mergeCell ref="A6:A7"/>
    <mergeCell ref="B6:B7"/>
    <mergeCell ref="C6:C7"/>
    <mergeCell ref="D6:D7"/>
    <mergeCell ref="E6:E7"/>
    <mergeCell ref="F6:H6"/>
    <mergeCell ref="I6:I7"/>
    <mergeCell ref="J6:J7"/>
    <mergeCell ref="B18:C18"/>
    <mergeCell ref="A14:J14"/>
    <mergeCell ref="B16:C16"/>
    <mergeCell ref="B17:C17"/>
    <mergeCell ref="A3:L3"/>
    <mergeCell ref="A4:L4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view="pageBreakPreview" zoomScale="80" zoomScaleSheetLayoutView="80" zoomScalePageLayoutView="0" workbookViewId="0" topLeftCell="A1">
      <selection activeCell="I9" sqref="I9:I13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60.140625" style="13" customWidth="1"/>
    <col min="4" max="4" width="14.7109375" style="13" customWidth="1"/>
    <col min="5" max="5" width="13.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21.14062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" width="9.140625" style="13" customWidth="1"/>
    <col min="17" max="17" width="9.57421875" style="13" bestFit="1" customWidth="1"/>
    <col min="18" max="16384" width="9.140625" style="13" customWidth="1"/>
  </cols>
  <sheetData>
    <row r="1" spans="6:10" ht="12.75">
      <c r="F1" s="87" t="s">
        <v>16</v>
      </c>
      <c r="G1" s="87"/>
      <c r="H1" s="87"/>
      <c r="I1" s="87"/>
      <c r="J1" s="87"/>
    </row>
    <row r="4" spans="1:13" ht="19.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30"/>
      <c r="M4" s="30"/>
    </row>
    <row r="5" spans="1:13" s="14" customFormat="1" ht="34.5" customHeight="1">
      <c r="A5" s="86" t="s">
        <v>43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39"/>
      <c r="M5" s="5"/>
    </row>
    <row r="6" spans="1:17" s="12" customFormat="1" ht="15.75">
      <c r="A6" s="12" t="s">
        <v>12</v>
      </c>
      <c r="L6" s="20"/>
      <c r="M6" s="20"/>
      <c r="N6" s="20"/>
      <c r="O6" s="20"/>
      <c r="P6" s="20"/>
      <c r="Q6" s="20"/>
    </row>
    <row r="7" spans="1:17" s="6" customFormat="1" ht="32.25" customHeight="1">
      <c r="A7" s="88" t="s">
        <v>0</v>
      </c>
      <c r="B7" s="88" t="s">
        <v>1</v>
      </c>
      <c r="C7" s="88" t="s">
        <v>2</v>
      </c>
      <c r="D7" s="88" t="s">
        <v>3</v>
      </c>
      <c r="E7" s="88" t="s">
        <v>4</v>
      </c>
      <c r="F7" s="89" t="s">
        <v>5</v>
      </c>
      <c r="G7" s="90"/>
      <c r="H7" s="90"/>
      <c r="I7" s="91" t="s">
        <v>6</v>
      </c>
      <c r="J7" s="91" t="s">
        <v>7</v>
      </c>
      <c r="L7" s="11"/>
      <c r="M7" s="11"/>
      <c r="N7" s="11"/>
      <c r="O7" s="11"/>
      <c r="P7" s="11"/>
      <c r="Q7" s="11"/>
    </row>
    <row r="8" spans="1:17" s="6" customFormat="1" ht="14.25" customHeight="1">
      <c r="A8" s="88"/>
      <c r="B8" s="88"/>
      <c r="C8" s="88"/>
      <c r="D8" s="88"/>
      <c r="E8" s="88"/>
      <c r="F8" s="18" t="s">
        <v>8</v>
      </c>
      <c r="G8" s="18" t="s">
        <v>9</v>
      </c>
      <c r="H8" s="18" t="s">
        <v>10</v>
      </c>
      <c r="I8" s="92"/>
      <c r="J8" s="92"/>
      <c r="L8" s="11"/>
      <c r="M8" s="11"/>
      <c r="N8" s="11"/>
      <c r="O8" s="11"/>
      <c r="P8" s="11"/>
      <c r="Q8" s="11"/>
    </row>
    <row r="9" spans="1:17" s="6" customFormat="1" ht="157.5">
      <c r="A9" s="33">
        <v>1</v>
      </c>
      <c r="B9" s="33" t="s">
        <v>29</v>
      </c>
      <c r="C9" s="56" t="s">
        <v>47</v>
      </c>
      <c r="D9" s="33" t="s">
        <v>25</v>
      </c>
      <c r="E9" s="44">
        <v>0</v>
      </c>
      <c r="F9" s="37">
        <v>127.68</v>
      </c>
      <c r="G9" s="37">
        <v>127.02</v>
      </c>
      <c r="H9" s="37">
        <v>126.36</v>
      </c>
      <c r="I9" s="34">
        <f>ROUND((F9+G9+H9)/3,2)</f>
        <v>127.02</v>
      </c>
      <c r="J9" s="31">
        <f>E9*I9</f>
        <v>0</v>
      </c>
      <c r="L9" s="11"/>
      <c r="M9" s="11"/>
      <c r="N9" s="11"/>
      <c r="O9" s="11"/>
      <c r="P9" s="11"/>
      <c r="Q9" s="11"/>
    </row>
    <row r="10" spans="1:17" s="6" customFormat="1" ht="94.5">
      <c r="A10" s="42">
        <v>2</v>
      </c>
      <c r="B10" s="42" t="s">
        <v>29</v>
      </c>
      <c r="C10" s="56" t="s">
        <v>44</v>
      </c>
      <c r="D10" s="42" t="s">
        <v>26</v>
      </c>
      <c r="E10" s="36">
        <v>40</v>
      </c>
      <c r="F10" s="37">
        <v>70.13</v>
      </c>
      <c r="G10" s="37">
        <v>69.75</v>
      </c>
      <c r="H10" s="37">
        <v>70.5</v>
      </c>
      <c r="I10" s="34">
        <f>ROUND((F10+G10+H10)/3,2)</f>
        <v>70.13</v>
      </c>
      <c r="J10" s="31">
        <f>E10*I10</f>
        <v>2805.2</v>
      </c>
      <c r="L10" s="11"/>
      <c r="M10" s="11"/>
      <c r="N10" s="11"/>
      <c r="O10" s="11"/>
      <c r="P10" s="11"/>
      <c r="Q10" s="11"/>
    </row>
    <row r="11" spans="1:17" s="6" customFormat="1" ht="78.75">
      <c r="A11" s="24">
        <v>3</v>
      </c>
      <c r="B11" s="32" t="s">
        <v>28</v>
      </c>
      <c r="C11" s="47" t="s">
        <v>48</v>
      </c>
      <c r="D11" s="32" t="s">
        <v>26</v>
      </c>
      <c r="E11" s="25">
        <v>50</v>
      </c>
      <c r="F11" s="38">
        <v>50.3</v>
      </c>
      <c r="G11" s="38">
        <v>55.57</v>
      </c>
      <c r="H11" s="38">
        <v>55.26</v>
      </c>
      <c r="I11" s="34">
        <f>ROUND((F11+G11+H11)/3,2)</f>
        <v>53.71</v>
      </c>
      <c r="J11" s="31">
        <f>E11*I11</f>
        <v>2685.5</v>
      </c>
      <c r="L11" s="11"/>
      <c r="M11" s="11"/>
      <c r="N11" s="11"/>
      <c r="O11" s="11"/>
      <c r="P11" s="11"/>
      <c r="Q11" s="11"/>
    </row>
    <row r="12" spans="1:17" s="6" customFormat="1" ht="126">
      <c r="A12" s="32">
        <v>4</v>
      </c>
      <c r="B12" s="32" t="s">
        <v>27</v>
      </c>
      <c r="C12" s="62" t="s">
        <v>46</v>
      </c>
      <c r="D12" s="32" t="s">
        <v>25</v>
      </c>
      <c r="E12" s="41">
        <v>0</v>
      </c>
      <c r="F12" s="38">
        <v>1734.44</v>
      </c>
      <c r="G12" s="38">
        <v>1743.58</v>
      </c>
      <c r="H12" s="38">
        <v>1734.44</v>
      </c>
      <c r="I12" s="34">
        <f>ROUND((F12+G12+H12)/3,2)</f>
        <v>1737.49</v>
      </c>
      <c r="J12" s="31">
        <f>E12*I12</f>
        <v>0</v>
      </c>
      <c r="L12" s="11"/>
      <c r="M12" s="11"/>
      <c r="N12" s="11"/>
      <c r="O12" s="11"/>
      <c r="P12" s="11"/>
      <c r="Q12" s="11"/>
    </row>
    <row r="13" spans="1:17" s="6" customFormat="1" ht="110.25">
      <c r="A13" s="32">
        <v>5</v>
      </c>
      <c r="B13" s="32" t="s">
        <v>27</v>
      </c>
      <c r="C13" s="47" t="s">
        <v>45</v>
      </c>
      <c r="D13" s="32" t="s">
        <v>26</v>
      </c>
      <c r="E13" s="25">
        <v>120</v>
      </c>
      <c r="F13" s="38">
        <v>37.78</v>
      </c>
      <c r="G13" s="38">
        <v>37.55</v>
      </c>
      <c r="H13" s="38">
        <v>37.31</v>
      </c>
      <c r="I13" s="34">
        <f>ROUND((F13+G13+H13)/3,2)</f>
        <v>37.55</v>
      </c>
      <c r="J13" s="31">
        <f>E13*I13</f>
        <v>4506</v>
      </c>
      <c r="L13" s="11"/>
      <c r="M13" s="11"/>
      <c r="N13" s="11"/>
      <c r="O13" s="11"/>
      <c r="P13" s="11"/>
      <c r="Q13" s="11"/>
    </row>
    <row r="14" spans="1:17" s="9" customFormat="1" ht="15.75" customHeight="1">
      <c r="A14" s="17"/>
      <c r="B14" s="1" t="s">
        <v>13</v>
      </c>
      <c r="C14" s="7"/>
      <c r="D14" s="2"/>
      <c r="E14" s="2"/>
      <c r="F14" s="3"/>
      <c r="G14" s="3"/>
      <c r="H14" s="3"/>
      <c r="I14" s="8"/>
      <c r="J14" s="19">
        <f>SUM(J9:J13)</f>
        <v>9996.7</v>
      </c>
      <c r="L14" s="21"/>
      <c r="M14" s="21"/>
      <c r="N14" s="21"/>
      <c r="O14" s="21"/>
      <c r="P14" s="21"/>
      <c r="Q14" s="21"/>
    </row>
    <row r="15" spans="1:17" s="6" customFormat="1" ht="15.75">
      <c r="A15" s="84" t="s">
        <v>38</v>
      </c>
      <c r="B15" s="84"/>
      <c r="C15" s="84"/>
      <c r="D15" s="84"/>
      <c r="E15" s="84"/>
      <c r="F15" s="84"/>
      <c r="G15" s="84"/>
      <c r="H15" s="84"/>
      <c r="I15" s="84"/>
      <c r="J15" s="84"/>
      <c r="L15" s="11"/>
      <c r="M15" s="11"/>
      <c r="N15" s="11"/>
      <c r="O15" s="11"/>
      <c r="P15" s="11"/>
      <c r="Q15" s="11"/>
    </row>
    <row r="16" spans="1:17" s="6" customFormat="1" ht="30" customHeight="1">
      <c r="A16" s="10"/>
      <c r="B16" s="10"/>
      <c r="C16" s="10"/>
      <c r="D16" s="10"/>
      <c r="E16" s="10"/>
      <c r="F16" s="10"/>
      <c r="G16" s="10"/>
      <c r="H16" s="10"/>
      <c r="I16" s="10"/>
      <c r="J16" s="11"/>
      <c r="L16" s="11"/>
      <c r="M16" s="11"/>
      <c r="N16" s="11"/>
      <c r="O16" s="11"/>
      <c r="P16" s="11"/>
      <c r="Q16" s="11"/>
    </row>
    <row r="17" spans="1:17" s="6" customFormat="1" ht="15" customHeight="1">
      <c r="A17" s="4">
        <v>1</v>
      </c>
      <c r="B17" s="82" t="s">
        <v>34</v>
      </c>
      <c r="C17" s="83"/>
      <c r="D17" s="10"/>
      <c r="E17" s="10"/>
      <c r="F17" s="10"/>
      <c r="G17" s="10"/>
      <c r="H17" s="10"/>
      <c r="I17" s="10"/>
      <c r="J17" s="11"/>
      <c r="L17" s="11"/>
      <c r="M17" s="11"/>
      <c r="N17" s="11"/>
      <c r="O17" s="11"/>
      <c r="P17" s="11"/>
      <c r="Q17" s="11"/>
    </row>
    <row r="18" spans="1:17" s="15" customFormat="1" ht="15.75" customHeight="1">
      <c r="A18" s="16">
        <v>2</v>
      </c>
      <c r="B18" s="82" t="s">
        <v>35</v>
      </c>
      <c r="C18" s="83"/>
      <c r="D18" s="10"/>
      <c r="E18" s="10"/>
      <c r="F18" s="10"/>
      <c r="G18" s="10"/>
      <c r="H18" s="10"/>
      <c r="I18" s="10"/>
      <c r="J18" s="11"/>
      <c r="L18" s="22"/>
      <c r="M18" s="22"/>
      <c r="N18" s="22"/>
      <c r="O18" s="22"/>
      <c r="P18" s="22"/>
      <c r="Q18" s="22"/>
    </row>
    <row r="19" spans="1:17" s="15" customFormat="1" ht="15.75" customHeight="1">
      <c r="A19" s="16">
        <v>3</v>
      </c>
      <c r="B19" s="82" t="s">
        <v>36</v>
      </c>
      <c r="C19" s="83"/>
      <c r="D19" s="10"/>
      <c r="E19" s="10"/>
      <c r="F19" s="10"/>
      <c r="G19" s="10"/>
      <c r="H19" s="10"/>
      <c r="I19" s="10"/>
      <c r="J19" s="11"/>
      <c r="L19" s="21"/>
      <c r="M19" s="22"/>
      <c r="N19" s="22"/>
      <c r="O19" s="22"/>
      <c r="P19" s="22"/>
      <c r="Q19" s="22"/>
    </row>
    <row r="20" spans="1:17" s="6" customFormat="1" ht="15.75">
      <c r="A20" s="10"/>
      <c r="B20" s="10"/>
      <c r="C20" s="10"/>
      <c r="D20" s="13"/>
      <c r="E20" s="13"/>
      <c r="F20" s="13"/>
      <c r="G20" s="13"/>
      <c r="H20" s="13"/>
      <c r="I20" s="13"/>
      <c r="J20" s="13"/>
      <c r="L20" s="11"/>
      <c r="M20" s="11"/>
      <c r="N20" s="11"/>
      <c r="O20" s="11"/>
      <c r="P20" s="11"/>
      <c r="Q20" s="11"/>
    </row>
    <row r="21" spans="1:10" s="6" customFormat="1" ht="15.75">
      <c r="A21" s="10"/>
      <c r="B21" s="5" t="s">
        <v>17</v>
      </c>
      <c r="C21" s="5"/>
      <c r="D21" s="13"/>
      <c r="E21" s="13"/>
      <c r="F21" s="13"/>
      <c r="G21" s="13"/>
      <c r="H21" s="13"/>
      <c r="I21" s="13"/>
      <c r="J21" s="13"/>
    </row>
    <row r="22" spans="1:10" s="6" customFormat="1" ht="15.75">
      <c r="A22" s="10"/>
      <c r="B22" s="5" t="s">
        <v>18</v>
      </c>
      <c r="C22" s="5"/>
      <c r="D22" s="13"/>
      <c r="E22" s="13"/>
      <c r="F22" s="13"/>
      <c r="G22" s="13"/>
      <c r="H22" s="13"/>
      <c r="I22" s="13"/>
      <c r="J22" s="13"/>
    </row>
    <row r="23" spans="1:10" s="6" customFormat="1" ht="15.75">
      <c r="A23" s="10"/>
      <c r="B23" s="5" t="s">
        <v>31</v>
      </c>
      <c r="C23" s="5"/>
      <c r="D23" s="13"/>
      <c r="E23" s="13"/>
      <c r="F23" s="13"/>
      <c r="G23" s="13"/>
      <c r="H23" s="13"/>
      <c r="I23" s="13"/>
      <c r="J23" s="13"/>
    </row>
  </sheetData>
  <sheetProtection/>
  <mergeCells count="15">
    <mergeCell ref="F1:J1"/>
    <mergeCell ref="A7:A8"/>
    <mergeCell ref="B7:B8"/>
    <mergeCell ref="C7:C8"/>
    <mergeCell ref="D7:D8"/>
    <mergeCell ref="E7:E8"/>
    <mergeCell ref="F7:H7"/>
    <mergeCell ref="I7:I8"/>
    <mergeCell ref="A4:K4"/>
    <mergeCell ref="A5:K5"/>
    <mergeCell ref="B19:C19"/>
    <mergeCell ref="A15:J15"/>
    <mergeCell ref="B17:C17"/>
    <mergeCell ref="B18:C18"/>
    <mergeCell ref="J7:J8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SheetLayoutView="100" zoomScalePageLayoutView="0" workbookViewId="0" topLeftCell="A8">
      <selection activeCell="E14" sqref="E14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59.140625" style="13" customWidth="1"/>
    <col min="4" max="4" width="12.8515625" style="13" customWidth="1"/>
    <col min="5" max="5" width="8.00390625" style="13" bestFit="1" customWidth="1"/>
    <col min="6" max="8" width="10.140625" style="13" bestFit="1" customWidth="1"/>
    <col min="9" max="9" width="10.7109375" style="13" bestFit="1" customWidth="1"/>
    <col min="10" max="10" width="14.421875" style="13" customWidth="1"/>
    <col min="11" max="11" width="21.14062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7" width="9.140625" style="13" customWidth="1"/>
    <col min="18" max="18" width="9.57421875" style="13" bestFit="1" customWidth="1"/>
    <col min="19" max="16384" width="9.140625" style="13" customWidth="1"/>
  </cols>
  <sheetData>
    <row r="1" spans="6:11" ht="12.75">
      <c r="F1" s="87" t="s">
        <v>16</v>
      </c>
      <c r="G1" s="87"/>
      <c r="H1" s="87"/>
      <c r="I1" s="87"/>
      <c r="J1" s="87"/>
      <c r="K1" s="87"/>
    </row>
    <row r="4" spans="1:13" ht="19.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30"/>
      <c r="M4" s="30"/>
    </row>
    <row r="5" spans="1:13" s="14" customFormat="1" ht="40.5" customHeight="1">
      <c r="A5" s="86" t="s">
        <v>42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39"/>
      <c r="M5" s="5"/>
    </row>
    <row r="6" spans="1:17" s="12" customFormat="1" ht="15.75">
      <c r="A6" s="12" t="s">
        <v>12</v>
      </c>
      <c r="L6" s="20"/>
      <c r="M6" s="20"/>
      <c r="N6" s="20"/>
      <c r="O6" s="20"/>
      <c r="P6" s="20"/>
      <c r="Q6" s="20"/>
    </row>
    <row r="7" spans="1:17" s="6" customFormat="1" ht="32.25" customHeight="1">
      <c r="A7" s="88" t="s">
        <v>0</v>
      </c>
      <c r="B7" s="88" t="s">
        <v>1</v>
      </c>
      <c r="C7" s="88" t="s">
        <v>2</v>
      </c>
      <c r="D7" s="88" t="s">
        <v>3</v>
      </c>
      <c r="E7" s="88" t="s">
        <v>4</v>
      </c>
      <c r="F7" s="89" t="s">
        <v>5</v>
      </c>
      <c r="G7" s="90"/>
      <c r="H7" s="90"/>
      <c r="I7" s="91" t="s">
        <v>6</v>
      </c>
      <c r="J7" s="91" t="s">
        <v>7</v>
      </c>
      <c r="L7" s="11"/>
      <c r="M7" s="11"/>
      <c r="N7" s="11"/>
      <c r="O7" s="11"/>
      <c r="P7" s="11"/>
      <c r="Q7" s="11"/>
    </row>
    <row r="8" spans="1:17" s="6" customFormat="1" ht="14.25" customHeight="1">
      <c r="A8" s="88"/>
      <c r="B8" s="88"/>
      <c r="C8" s="88"/>
      <c r="D8" s="88"/>
      <c r="E8" s="88"/>
      <c r="F8" s="23" t="s">
        <v>8</v>
      </c>
      <c r="G8" s="23" t="s">
        <v>9</v>
      </c>
      <c r="H8" s="23" t="s">
        <v>10</v>
      </c>
      <c r="I8" s="92"/>
      <c r="J8" s="92"/>
      <c r="L8" s="11"/>
      <c r="M8" s="11"/>
      <c r="N8" s="11"/>
      <c r="O8" s="11"/>
      <c r="P8" s="11"/>
      <c r="Q8" s="11"/>
    </row>
    <row r="9" spans="1:17" s="6" customFormat="1" ht="157.5">
      <c r="A9" s="32">
        <v>1</v>
      </c>
      <c r="B9" s="33" t="s">
        <v>29</v>
      </c>
      <c r="C9" s="56" t="s">
        <v>47</v>
      </c>
      <c r="D9" s="33" t="s">
        <v>25</v>
      </c>
      <c r="E9" s="40">
        <v>2000</v>
      </c>
      <c r="F9" s="37">
        <v>127.68</v>
      </c>
      <c r="G9" s="37">
        <v>127.02</v>
      </c>
      <c r="H9" s="37">
        <v>126.36</v>
      </c>
      <c r="I9" s="38">
        <f>ROUND((F9+G9+H9)/3,2)</f>
        <v>127.02</v>
      </c>
      <c r="J9" s="31">
        <f>E9*I9</f>
        <v>254040</v>
      </c>
      <c r="L9" s="11"/>
      <c r="M9" s="11"/>
      <c r="N9" s="11"/>
      <c r="O9" s="11"/>
      <c r="P9" s="11"/>
      <c r="Q9" s="11"/>
    </row>
    <row r="10" spans="1:17" s="6" customFormat="1" ht="94.5">
      <c r="A10" s="45">
        <v>2</v>
      </c>
      <c r="B10" s="46" t="s">
        <v>29</v>
      </c>
      <c r="C10" s="56" t="s">
        <v>44</v>
      </c>
      <c r="D10" s="46" t="s">
        <v>26</v>
      </c>
      <c r="E10" s="44">
        <v>0</v>
      </c>
      <c r="F10" s="37">
        <v>70.13</v>
      </c>
      <c r="G10" s="37">
        <v>69.75</v>
      </c>
      <c r="H10" s="37">
        <v>70.5</v>
      </c>
      <c r="I10" s="38">
        <f>ROUND((F10+G10+H10)/3,2)</f>
        <v>70.13</v>
      </c>
      <c r="J10" s="31">
        <f>E10*I10</f>
        <v>0</v>
      </c>
      <c r="L10" s="11"/>
      <c r="M10" s="11"/>
      <c r="N10" s="11"/>
      <c r="O10" s="11"/>
      <c r="P10" s="11"/>
      <c r="Q10" s="11"/>
    </row>
    <row r="11" spans="1:17" s="6" customFormat="1" ht="78.75">
      <c r="A11" s="32">
        <v>3</v>
      </c>
      <c r="B11" s="32" t="s">
        <v>28</v>
      </c>
      <c r="C11" s="47" t="s">
        <v>48</v>
      </c>
      <c r="D11" s="32" t="s">
        <v>26</v>
      </c>
      <c r="E11" s="40">
        <v>1450</v>
      </c>
      <c r="F11" s="38">
        <v>50.3</v>
      </c>
      <c r="G11" s="38">
        <v>55.57</v>
      </c>
      <c r="H11" s="38">
        <v>55.26</v>
      </c>
      <c r="I11" s="38">
        <f>ROUND((F11+G11+H11)/3,2)</f>
        <v>53.71</v>
      </c>
      <c r="J11" s="31">
        <f>E11*I11</f>
        <v>77879.5</v>
      </c>
      <c r="L11" s="11"/>
      <c r="M11" s="11"/>
      <c r="N11" s="11"/>
      <c r="O11" s="11"/>
      <c r="P11" s="11"/>
      <c r="Q11" s="11"/>
    </row>
    <row r="12" spans="1:17" s="6" customFormat="1" ht="126">
      <c r="A12" s="32">
        <v>4</v>
      </c>
      <c r="B12" s="32" t="s">
        <v>27</v>
      </c>
      <c r="C12" s="62" t="s">
        <v>46</v>
      </c>
      <c r="D12" s="32" t="s">
        <v>25</v>
      </c>
      <c r="E12" s="40">
        <v>100</v>
      </c>
      <c r="F12" s="38">
        <v>1734.44</v>
      </c>
      <c r="G12" s="38">
        <v>1743.58</v>
      </c>
      <c r="H12" s="38">
        <v>1734.44</v>
      </c>
      <c r="I12" s="38">
        <f>ROUND((F12+G12+H12)/3,2)</f>
        <v>1737.49</v>
      </c>
      <c r="J12" s="31">
        <f>E12*I12</f>
        <v>173749</v>
      </c>
      <c r="L12" s="11"/>
      <c r="M12" s="11"/>
      <c r="N12" s="11"/>
      <c r="O12" s="11"/>
      <c r="P12" s="11"/>
      <c r="Q12" s="11"/>
    </row>
    <row r="13" spans="1:17" s="6" customFormat="1" ht="110.25">
      <c r="A13" s="32">
        <v>5</v>
      </c>
      <c r="B13" s="32" t="s">
        <v>27</v>
      </c>
      <c r="C13" s="47" t="s">
        <v>45</v>
      </c>
      <c r="D13" s="32" t="s">
        <v>26</v>
      </c>
      <c r="E13" s="40">
        <f>400+1000+249</f>
        <v>1649</v>
      </c>
      <c r="F13" s="38">
        <v>37.78</v>
      </c>
      <c r="G13" s="38">
        <v>37.55</v>
      </c>
      <c r="H13" s="38">
        <v>37.31</v>
      </c>
      <c r="I13" s="38">
        <f>ROUND((F13+G13+H13)/3,2)</f>
        <v>37.55</v>
      </c>
      <c r="J13" s="31">
        <f>E13*I13</f>
        <v>61919.95</v>
      </c>
      <c r="L13" s="11"/>
      <c r="M13" s="11"/>
      <c r="N13" s="11"/>
      <c r="O13" s="11"/>
      <c r="P13" s="11"/>
      <c r="Q13" s="11"/>
    </row>
    <row r="14" spans="1:17" s="9" customFormat="1" ht="15.75" customHeight="1">
      <c r="A14" s="17"/>
      <c r="B14" s="1" t="s">
        <v>13</v>
      </c>
      <c r="C14" s="7"/>
      <c r="D14" s="2"/>
      <c r="E14" s="2"/>
      <c r="F14" s="3"/>
      <c r="G14" s="3"/>
      <c r="H14" s="3"/>
      <c r="I14" s="8"/>
      <c r="J14" s="19">
        <f>SUM(J9:J13)</f>
        <v>567588.45</v>
      </c>
      <c r="L14" s="21"/>
      <c r="M14" s="21"/>
      <c r="N14" s="21"/>
      <c r="O14" s="21"/>
      <c r="P14" s="21"/>
      <c r="Q14" s="21"/>
    </row>
    <row r="15" spans="1:17" s="6" customFormat="1" ht="15.75">
      <c r="A15" s="84" t="s">
        <v>33</v>
      </c>
      <c r="B15" s="84"/>
      <c r="C15" s="84"/>
      <c r="D15" s="84"/>
      <c r="E15" s="84"/>
      <c r="F15" s="84"/>
      <c r="G15" s="84"/>
      <c r="H15" s="84"/>
      <c r="I15" s="84"/>
      <c r="J15" s="84"/>
      <c r="L15" s="11"/>
      <c r="M15" s="11"/>
      <c r="N15" s="11"/>
      <c r="O15" s="11"/>
      <c r="P15" s="11"/>
      <c r="Q15" s="11"/>
    </row>
    <row r="16" spans="1:17" s="6" customFormat="1" ht="30" customHeight="1">
      <c r="A16" s="10"/>
      <c r="B16" s="10"/>
      <c r="C16" s="10"/>
      <c r="D16" s="10"/>
      <c r="E16" s="10"/>
      <c r="F16" s="10"/>
      <c r="G16" s="10"/>
      <c r="H16" s="10"/>
      <c r="I16" s="10"/>
      <c r="J16" s="11"/>
      <c r="L16" s="11"/>
      <c r="M16" s="11"/>
      <c r="N16" s="11"/>
      <c r="O16" s="11"/>
      <c r="P16" s="11"/>
      <c r="Q16" s="11"/>
    </row>
    <row r="17" spans="1:17" s="6" customFormat="1" ht="15.75">
      <c r="A17" s="4">
        <v>1</v>
      </c>
      <c r="B17" s="82" t="s">
        <v>34</v>
      </c>
      <c r="C17" s="83"/>
      <c r="D17" s="10"/>
      <c r="E17" s="10"/>
      <c r="F17" s="10"/>
      <c r="G17" s="10"/>
      <c r="H17" s="10"/>
      <c r="I17" s="10"/>
      <c r="J17" s="11"/>
      <c r="L17" s="11"/>
      <c r="M17" s="11"/>
      <c r="N17" s="11"/>
      <c r="O17" s="11"/>
      <c r="P17" s="11"/>
      <c r="Q17" s="11"/>
    </row>
    <row r="18" spans="1:17" s="15" customFormat="1" ht="15.75" customHeight="1">
      <c r="A18" s="16">
        <v>2</v>
      </c>
      <c r="B18" s="82" t="s">
        <v>35</v>
      </c>
      <c r="C18" s="83"/>
      <c r="D18" s="10"/>
      <c r="E18" s="10"/>
      <c r="F18" s="10"/>
      <c r="G18" s="10"/>
      <c r="H18" s="10"/>
      <c r="I18" s="10"/>
      <c r="J18" s="11"/>
      <c r="L18" s="22"/>
      <c r="M18" s="22"/>
      <c r="N18" s="22"/>
      <c r="O18" s="22"/>
      <c r="P18" s="22"/>
      <c r="Q18" s="22"/>
    </row>
    <row r="19" spans="1:17" s="15" customFormat="1" ht="15.75" customHeight="1">
      <c r="A19" s="16">
        <v>3</v>
      </c>
      <c r="B19" s="82" t="s">
        <v>36</v>
      </c>
      <c r="C19" s="83"/>
      <c r="D19" s="10"/>
      <c r="E19" s="10"/>
      <c r="F19" s="10"/>
      <c r="G19" s="10"/>
      <c r="H19" s="10"/>
      <c r="I19" s="10"/>
      <c r="J19" s="11"/>
      <c r="L19" s="21"/>
      <c r="M19" s="22"/>
      <c r="N19" s="22"/>
      <c r="O19" s="22"/>
      <c r="P19" s="22"/>
      <c r="Q19" s="22"/>
    </row>
    <row r="20" spans="1:18" s="6" customFormat="1" ht="15.75">
      <c r="A20" s="10"/>
      <c r="B20" s="10"/>
      <c r="C20" s="10"/>
      <c r="D20" s="13"/>
      <c r="E20" s="13"/>
      <c r="F20" s="13"/>
      <c r="G20" s="13"/>
      <c r="H20" s="13"/>
      <c r="I20" s="13"/>
      <c r="J20" s="13"/>
      <c r="K20" s="13"/>
      <c r="M20" s="11"/>
      <c r="N20" s="11"/>
      <c r="O20" s="11"/>
      <c r="P20" s="11"/>
      <c r="Q20" s="11"/>
      <c r="R20" s="11"/>
    </row>
    <row r="21" spans="1:11" s="6" customFormat="1" ht="15.75">
      <c r="A21" s="10"/>
      <c r="B21" s="5" t="s">
        <v>19</v>
      </c>
      <c r="C21" s="5"/>
      <c r="D21" s="13"/>
      <c r="E21" s="13"/>
      <c r="F21" s="13"/>
      <c r="G21" s="13"/>
      <c r="H21" s="13"/>
      <c r="I21" s="13"/>
      <c r="J21" s="13"/>
      <c r="K21" s="13"/>
    </row>
    <row r="22" spans="1:11" s="6" customFormat="1" ht="15.75">
      <c r="A22" s="10"/>
      <c r="B22" s="5" t="s">
        <v>20</v>
      </c>
      <c r="C22" s="5"/>
      <c r="D22" s="13"/>
      <c r="E22" s="13"/>
      <c r="F22" s="13"/>
      <c r="G22" s="13"/>
      <c r="H22" s="13"/>
      <c r="I22" s="13"/>
      <c r="J22" s="13"/>
      <c r="K22" s="13"/>
    </row>
    <row r="23" spans="1:11" s="6" customFormat="1" ht="15.75">
      <c r="A23" s="10"/>
      <c r="B23" s="5" t="s">
        <v>31</v>
      </c>
      <c r="C23" s="5"/>
      <c r="D23" s="13"/>
      <c r="E23" s="13"/>
      <c r="F23" s="13"/>
      <c r="G23" s="13"/>
      <c r="H23" s="13"/>
      <c r="I23" s="13"/>
      <c r="J23" s="13"/>
      <c r="K23" s="13"/>
    </row>
  </sheetData>
  <sheetProtection/>
  <mergeCells count="15">
    <mergeCell ref="A4:K4"/>
    <mergeCell ref="B19:C19"/>
    <mergeCell ref="A15:J15"/>
    <mergeCell ref="B17:C17"/>
    <mergeCell ref="B18:C18"/>
    <mergeCell ref="F1:K1"/>
    <mergeCell ref="A7:A8"/>
    <mergeCell ref="B7:B8"/>
    <mergeCell ref="C7:C8"/>
    <mergeCell ref="D7:D8"/>
    <mergeCell ref="E7:E8"/>
    <mergeCell ref="F7:H7"/>
    <mergeCell ref="I7:I8"/>
    <mergeCell ref="J7:J8"/>
    <mergeCell ref="A5:K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SheetLayoutView="100" zoomScalePageLayoutView="0" workbookViewId="0" topLeftCell="A10">
      <selection activeCell="I9" sqref="I9:I13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60.7109375" style="13" customWidth="1"/>
    <col min="4" max="5" width="13.421875" style="13" customWidth="1"/>
    <col min="6" max="6" width="11.57421875" style="13" customWidth="1"/>
    <col min="7" max="7" width="10.00390625" style="13" customWidth="1"/>
    <col min="8" max="8" width="10.140625" style="13" bestFit="1" customWidth="1"/>
    <col min="9" max="9" width="10.57421875" style="13" bestFit="1" customWidth="1"/>
    <col min="10" max="10" width="13.57421875" style="13" customWidth="1"/>
    <col min="11" max="11" width="21.14062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7" width="9.140625" style="13" customWidth="1"/>
    <col min="18" max="18" width="9.57421875" style="13" bestFit="1" customWidth="1"/>
    <col min="19" max="16384" width="9.140625" style="13" customWidth="1"/>
  </cols>
  <sheetData>
    <row r="1" spans="6:11" ht="12.75">
      <c r="F1" s="87" t="s">
        <v>16</v>
      </c>
      <c r="G1" s="87"/>
      <c r="H1" s="87"/>
      <c r="I1" s="87"/>
      <c r="J1" s="87"/>
      <c r="K1" s="87"/>
    </row>
    <row r="4" spans="1:13" ht="19.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30"/>
      <c r="M4" s="30"/>
    </row>
    <row r="5" spans="1:13" s="14" customFormat="1" ht="40.5" customHeight="1">
      <c r="A5" s="86" t="s">
        <v>42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5"/>
      <c r="M5" s="5"/>
    </row>
    <row r="6" spans="1:17" s="12" customFormat="1" ht="15.75">
      <c r="A6" s="12" t="s">
        <v>12</v>
      </c>
      <c r="L6" s="20"/>
      <c r="M6" s="20"/>
      <c r="N6" s="20"/>
      <c r="O6" s="20"/>
      <c r="P6" s="20"/>
      <c r="Q6" s="20"/>
    </row>
    <row r="7" spans="1:17" s="6" customFormat="1" ht="32.25" customHeight="1">
      <c r="A7" s="88" t="s">
        <v>0</v>
      </c>
      <c r="B7" s="88" t="s">
        <v>1</v>
      </c>
      <c r="C7" s="88" t="s">
        <v>2</v>
      </c>
      <c r="D7" s="88" t="s">
        <v>3</v>
      </c>
      <c r="E7" s="88" t="s">
        <v>4</v>
      </c>
      <c r="F7" s="89" t="s">
        <v>5</v>
      </c>
      <c r="G7" s="90"/>
      <c r="H7" s="90"/>
      <c r="I7" s="91" t="s">
        <v>6</v>
      </c>
      <c r="J7" s="91" t="s">
        <v>7</v>
      </c>
      <c r="L7" s="11"/>
      <c r="M7" s="11"/>
      <c r="N7" s="11"/>
      <c r="O7" s="11"/>
      <c r="P7" s="11"/>
      <c r="Q7" s="11"/>
    </row>
    <row r="8" spans="1:17" s="6" customFormat="1" ht="14.25" customHeight="1">
      <c r="A8" s="88"/>
      <c r="B8" s="88"/>
      <c r="C8" s="88"/>
      <c r="D8" s="88"/>
      <c r="E8" s="88"/>
      <c r="F8" s="23" t="s">
        <v>8</v>
      </c>
      <c r="G8" s="23" t="s">
        <v>9</v>
      </c>
      <c r="H8" s="23" t="s">
        <v>10</v>
      </c>
      <c r="I8" s="92"/>
      <c r="J8" s="92"/>
      <c r="L8" s="11"/>
      <c r="M8" s="11"/>
      <c r="N8" s="11"/>
      <c r="O8" s="11"/>
      <c r="P8" s="11"/>
      <c r="Q8" s="11"/>
    </row>
    <row r="9" spans="1:17" s="6" customFormat="1" ht="157.5">
      <c r="A9" s="33">
        <v>1</v>
      </c>
      <c r="B9" s="33" t="s">
        <v>29</v>
      </c>
      <c r="C9" s="56" t="s">
        <v>47</v>
      </c>
      <c r="D9" s="33" t="s">
        <v>25</v>
      </c>
      <c r="E9" s="44">
        <v>0</v>
      </c>
      <c r="F9" s="37">
        <v>127.68</v>
      </c>
      <c r="G9" s="37">
        <v>127.02</v>
      </c>
      <c r="H9" s="37">
        <v>126.36</v>
      </c>
      <c r="I9" s="37">
        <f>ROUND((F9+G9+H9)/3,2)</f>
        <v>127.02</v>
      </c>
      <c r="J9" s="35">
        <f>E9*I9</f>
        <v>0</v>
      </c>
      <c r="L9" s="11"/>
      <c r="M9" s="11"/>
      <c r="N9" s="11"/>
      <c r="O9" s="11"/>
      <c r="P9" s="11"/>
      <c r="Q9" s="11"/>
    </row>
    <row r="10" spans="1:17" s="6" customFormat="1" ht="94.5">
      <c r="A10" s="43">
        <v>2</v>
      </c>
      <c r="B10" s="43" t="s">
        <v>29</v>
      </c>
      <c r="C10" s="56" t="s">
        <v>44</v>
      </c>
      <c r="D10" s="43" t="s">
        <v>26</v>
      </c>
      <c r="E10" s="36">
        <v>250</v>
      </c>
      <c r="F10" s="37">
        <v>70.13</v>
      </c>
      <c r="G10" s="37">
        <v>69.75</v>
      </c>
      <c r="H10" s="37">
        <v>70.5</v>
      </c>
      <c r="I10" s="37">
        <f>ROUND((F10+G10+H10)/3,2)</f>
        <v>70.13</v>
      </c>
      <c r="J10" s="31">
        <f>E10*I10</f>
        <v>17532.5</v>
      </c>
      <c r="L10" s="11"/>
      <c r="M10" s="11"/>
      <c r="N10" s="11"/>
      <c r="O10" s="11"/>
      <c r="P10" s="11"/>
      <c r="Q10" s="11"/>
    </row>
    <row r="11" spans="1:17" s="6" customFormat="1" ht="78.75">
      <c r="A11" s="32">
        <v>3</v>
      </c>
      <c r="B11" s="32" t="s">
        <v>28</v>
      </c>
      <c r="C11" s="47" t="s">
        <v>48</v>
      </c>
      <c r="D11" s="32" t="s">
        <v>26</v>
      </c>
      <c r="E11" s="25">
        <v>650</v>
      </c>
      <c r="F11" s="38">
        <v>50.3</v>
      </c>
      <c r="G11" s="38">
        <v>55.57</v>
      </c>
      <c r="H11" s="38">
        <v>55.26</v>
      </c>
      <c r="I11" s="37">
        <f>ROUND((F11+G11+H11)/3,2)</f>
        <v>53.71</v>
      </c>
      <c r="J11" s="35">
        <f>E11*I11</f>
        <v>34911.5</v>
      </c>
      <c r="L11" s="11"/>
      <c r="M11" s="11"/>
      <c r="N11" s="11"/>
      <c r="O11" s="11"/>
      <c r="P11" s="11"/>
      <c r="Q11" s="11"/>
    </row>
    <row r="12" spans="1:17" s="6" customFormat="1" ht="126">
      <c r="A12" s="32">
        <v>4</v>
      </c>
      <c r="B12" s="32" t="s">
        <v>27</v>
      </c>
      <c r="C12" s="62" t="s">
        <v>46</v>
      </c>
      <c r="D12" s="32" t="s">
        <v>25</v>
      </c>
      <c r="E12" s="41">
        <v>0</v>
      </c>
      <c r="F12" s="38">
        <v>1734.44</v>
      </c>
      <c r="G12" s="38">
        <v>1743.58</v>
      </c>
      <c r="H12" s="38">
        <v>1734.44</v>
      </c>
      <c r="I12" s="37">
        <f>ROUND((F12+G12+H12)/3,2)</f>
        <v>1737.49</v>
      </c>
      <c r="J12" s="35">
        <f>E12*I12</f>
        <v>0</v>
      </c>
      <c r="L12" s="11"/>
      <c r="M12" s="11"/>
      <c r="N12" s="11"/>
      <c r="O12" s="11"/>
      <c r="P12" s="11"/>
      <c r="Q12" s="11"/>
    </row>
    <row r="13" spans="1:17" s="6" customFormat="1" ht="110.25">
      <c r="A13" s="32">
        <v>5</v>
      </c>
      <c r="B13" s="32" t="s">
        <v>27</v>
      </c>
      <c r="C13" s="47" t="s">
        <v>45</v>
      </c>
      <c r="D13" s="32" t="s">
        <v>26</v>
      </c>
      <c r="E13" s="25">
        <v>1300</v>
      </c>
      <c r="F13" s="38">
        <v>37.78</v>
      </c>
      <c r="G13" s="38">
        <v>37.55</v>
      </c>
      <c r="H13" s="38">
        <v>37.31</v>
      </c>
      <c r="I13" s="37">
        <f>ROUND((F13+G13+H13)/3,2)</f>
        <v>37.55</v>
      </c>
      <c r="J13" s="35">
        <f>E13*I13</f>
        <v>48814.99999999999</v>
      </c>
      <c r="L13" s="11"/>
      <c r="M13" s="11"/>
      <c r="N13" s="11"/>
      <c r="O13" s="11"/>
      <c r="P13" s="11"/>
      <c r="Q13" s="11"/>
    </row>
    <row r="14" spans="1:17" s="9" customFormat="1" ht="15.75" customHeight="1">
      <c r="A14" s="17"/>
      <c r="B14" s="1" t="s">
        <v>13</v>
      </c>
      <c r="C14" s="7"/>
      <c r="D14" s="2"/>
      <c r="E14" s="2"/>
      <c r="F14" s="3"/>
      <c r="G14" s="3"/>
      <c r="H14" s="3"/>
      <c r="I14" s="8"/>
      <c r="J14" s="19">
        <f>SUM(J9:J13)</f>
        <v>101259</v>
      </c>
      <c r="L14" s="21"/>
      <c r="M14" s="21"/>
      <c r="N14" s="21"/>
      <c r="O14" s="21"/>
      <c r="P14" s="21"/>
      <c r="Q14" s="21"/>
    </row>
    <row r="15" spans="1:17" s="6" customFormat="1" ht="15.75">
      <c r="A15" s="84" t="s">
        <v>39</v>
      </c>
      <c r="B15" s="84"/>
      <c r="C15" s="84"/>
      <c r="D15" s="84"/>
      <c r="E15" s="84"/>
      <c r="F15" s="84"/>
      <c r="G15" s="84"/>
      <c r="H15" s="84"/>
      <c r="I15" s="84"/>
      <c r="J15" s="84"/>
      <c r="L15" s="11"/>
      <c r="M15" s="11"/>
      <c r="N15" s="11"/>
      <c r="O15" s="11"/>
      <c r="P15" s="11"/>
      <c r="Q15" s="11"/>
    </row>
    <row r="16" spans="1:17" s="6" customFormat="1" ht="30" customHeight="1">
      <c r="A16" s="10"/>
      <c r="B16" s="10"/>
      <c r="C16" s="10"/>
      <c r="D16" s="10"/>
      <c r="E16" s="10"/>
      <c r="F16" s="10"/>
      <c r="G16" s="10"/>
      <c r="H16" s="10"/>
      <c r="I16" s="10"/>
      <c r="J16" s="11"/>
      <c r="L16" s="11"/>
      <c r="M16" s="11"/>
      <c r="N16" s="11"/>
      <c r="O16" s="11"/>
      <c r="P16" s="11"/>
      <c r="Q16" s="11"/>
    </row>
    <row r="17" spans="1:17" s="6" customFormat="1" ht="15" customHeight="1">
      <c r="A17" s="4">
        <v>1</v>
      </c>
      <c r="B17" s="82" t="s">
        <v>34</v>
      </c>
      <c r="C17" s="83"/>
      <c r="D17" s="10"/>
      <c r="E17" s="10"/>
      <c r="F17" s="10"/>
      <c r="G17" s="10"/>
      <c r="H17" s="10"/>
      <c r="I17" s="10"/>
      <c r="J17" s="11"/>
      <c r="L17" s="11"/>
      <c r="M17" s="11"/>
      <c r="N17" s="11"/>
      <c r="O17" s="11"/>
      <c r="P17" s="11"/>
      <c r="Q17" s="11"/>
    </row>
    <row r="18" spans="1:17" s="15" customFormat="1" ht="15.75" customHeight="1">
      <c r="A18" s="16">
        <v>2</v>
      </c>
      <c r="B18" s="82" t="s">
        <v>35</v>
      </c>
      <c r="C18" s="83"/>
      <c r="D18" s="10"/>
      <c r="E18" s="10"/>
      <c r="F18" s="10"/>
      <c r="G18" s="10"/>
      <c r="H18" s="10"/>
      <c r="I18" s="10"/>
      <c r="J18" s="11"/>
      <c r="L18" s="22"/>
      <c r="M18" s="22"/>
      <c r="N18" s="22"/>
      <c r="O18" s="22"/>
      <c r="P18" s="22"/>
      <c r="Q18" s="22"/>
    </row>
    <row r="19" spans="1:17" s="15" customFormat="1" ht="15.75" customHeight="1">
      <c r="A19" s="16">
        <v>3</v>
      </c>
      <c r="B19" s="82" t="s">
        <v>36</v>
      </c>
      <c r="C19" s="83"/>
      <c r="D19" s="10"/>
      <c r="E19" s="10"/>
      <c r="F19" s="10"/>
      <c r="G19" s="10"/>
      <c r="H19" s="10"/>
      <c r="I19" s="10"/>
      <c r="J19" s="11"/>
      <c r="L19" s="21"/>
      <c r="M19" s="22"/>
      <c r="N19" s="22"/>
      <c r="O19" s="22"/>
      <c r="P19" s="22"/>
      <c r="Q19" s="22"/>
    </row>
    <row r="20" spans="1:18" s="6" customFormat="1" ht="15.75">
      <c r="A20" s="10"/>
      <c r="B20" s="10"/>
      <c r="C20" s="10"/>
      <c r="D20" s="13"/>
      <c r="E20" s="13"/>
      <c r="F20" s="13"/>
      <c r="G20" s="13"/>
      <c r="H20" s="13"/>
      <c r="I20" s="13"/>
      <c r="J20" s="13"/>
      <c r="K20" s="13"/>
      <c r="M20" s="11"/>
      <c r="N20" s="11"/>
      <c r="O20" s="11"/>
      <c r="P20" s="11"/>
      <c r="Q20" s="11"/>
      <c r="R20" s="11"/>
    </row>
    <row r="21" spans="1:11" s="6" customFormat="1" ht="15.75">
      <c r="A21" s="10"/>
      <c r="B21" s="5" t="s">
        <v>22</v>
      </c>
      <c r="C21" s="5"/>
      <c r="D21" s="13"/>
      <c r="E21" s="13"/>
      <c r="F21" s="13"/>
      <c r="G21" s="13"/>
      <c r="H21" s="13"/>
      <c r="I21" s="13"/>
      <c r="J21" s="13"/>
      <c r="K21" s="13"/>
    </row>
    <row r="22" spans="1:11" s="6" customFormat="1" ht="15.75">
      <c r="A22" s="10"/>
      <c r="B22" s="5" t="s">
        <v>21</v>
      </c>
      <c r="C22" s="5"/>
      <c r="D22" s="13"/>
      <c r="E22" s="13"/>
      <c r="F22" s="13"/>
      <c r="G22" s="13"/>
      <c r="H22" s="13"/>
      <c r="I22" s="13"/>
      <c r="J22" s="13"/>
      <c r="K22" s="13"/>
    </row>
    <row r="23" spans="1:11" s="6" customFormat="1" ht="15.75">
      <c r="A23" s="10"/>
      <c r="B23" s="5" t="s">
        <v>31</v>
      </c>
      <c r="C23" s="5"/>
      <c r="D23" s="13"/>
      <c r="E23" s="13"/>
      <c r="F23" s="13"/>
      <c r="G23" s="13"/>
      <c r="H23" s="13"/>
      <c r="I23" s="13"/>
      <c r="J23" s="13"/>
      <c r="K23" s="13"/>
    </row>
  </sheetData>
  <sheetProtection/>
  <mergeCells count="15">
    <mergeCell ref="A4:K4"/>
    <mergeCell ref="B19:C19"/>
    <mergeCell ref="A15:J15"/>
    <mergeCell ref="B17:C17"/>
    <mergeCell ref="B18:C18"/>
    <mergeCell ref="F1:K1"/>
    <mergeCell ref="A7:A8"/>
    <mergeCell ref="B7:B8"/>
    <mergeCell ref="C7:C8"/>
    <mergeCell ref="D7:D8"/>
    <mergeCell ref="E7:E8"/>
    <mergeCell ref="F7:H7"/>
    <mergeCell ref="I7:I8"/>
    <mergeCell ref="J7:J8"/>
    <mergeCell ref="A5:K5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SheetLayoutView="100" zoomScalePageLayoutView="0" workbookViewId="0" topLeftCell="A8">
      <selection activeCell="M13" sqref="M13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60.71093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8" width="10.140625" style="13" bestFit="1" customWidth="1"/>
    <col min="9" max="9" width="10.57421875" style="13" bestFit="1" customWidth="1"/>
    <col min="10" max="10" width="12.8515625" style="13" customWidth="1"/>
    <col min="11" max="11" width="21.14062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7" width="9.140625" style="13" customWidth="1"/>
    <col min="18" max="18" width="9.57421875" style="13" bestFit="1" customWidth="1"/>
    <col min="19" max="16384" width="9.140625" style="13" customWidth="1"/>
  </cols>
  <sheetData>
    <row r="1" spans="6:11" ht="12.75">
      <c r="F1" s="87" t="s">
        <v>16</v>
      </c>
      <c r="G1" s="87"/>
      <c r="H1" s="87"/>
      <c r="I1" s="87"/>
      <c r="J1" s="87"/>
      <c r="K1" s="87"/>
    </row>
    <row r="4" spans="1:13" ht="19.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30"/>
      <c r="M4" s="30"/>
    </row>
    <row r="5" spans="1:13" s="14" customFormat="1" ht="33" customHeight="1">
      <c r="A5" s="86" t="s">
        <v>42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5"/>
      <c r="M5" s="5"/>
    </row>
    <row r="6" spans="1:17" s="12" customFormat="1" ht="15.75">
      <c r="A6" s="12" t="s">
        <v>12</v>
      </c>
      <c r="L6" s="20"/>
      <c r="M6" s="20"/>
      <c r="N6" s="20"/>
      <c r="O6" s="20"/>
      <c r="P6" s="20"/>
      <c r="Q6" s="20"/>
    </row>
    <row r="7" spans="1:17" s="6" customFormat="1" ht="32.25" customHeight="1">
      <c r="A7" s="88" t="s">
        <v>0</v>
      </c>
      <c r="B7" s="88" t="s">
        <v>1</v>
      </c>
      <c r="C7" s="88" t="s">
        <v>2</v>
      </c>
      <c r="D7" s="88" t="s">
        <v>3</v>
      </c>
      <c r="E7" s="88" t="s">
        <v>4</v>
      </c>
      <c r="F7" s="89" t="s">
        <v>5</v>
      </c>
      <c r="G7" s="90"/>
      <c r="H7" s="90"/>
      <c r="I7" s="91" t="s">
        <v>6</v>
      </c>
      <c r="J7" s="91" t="s">
        <v>7</v>
      </c>
      <c r="L7" s="11"/>
      <c r="M7" s="11"/>
      <c r="N7" s="11"/>
      <c r="O7" s="11"/>
      <c r="P7" s="11"/>
      <c r="Q7" s="11"/>
    </row>
    <row r="8" spans="1:17" s="6" customFormat="1" ht="14.25" customHeight="1">
      <c r="A8" s="88"/>
      <c r="B8" s="88"/>
      <c r="C8" s="88"/>
      <c r="D8" s="88"/>
      <c r="E8" s="88"/>
      <c r="F8" s="24" t="s">
        <v>8</v>
      </c>
      <c r="G8" s="24" t="s">
        <v>9</v>
      </c>
      <c r="H8" s="24" t="s">
        <v>10</v>
      </c>
      <c r="I8" s="92"/>
      <c r="J8" s="92"/>
      <c r="L8" s="11"/>
      <c r="M8" s="11"/>
      <c r="N8" s="11"/>
      <c r="O8" s="11"/>
      <c r="P8" s="11"/>
      <c r="Q8" s="11"/>
    </row>
    <row r="9" spans="1:17" s="6" customFormat="1" ht="157.5">
      <c r="A9" s="33">
        <v>1</v>
      </c>
      <c r="B9" s="33" t="s">
        <v>29</v>
      </c>
      <c r="C9" s="56" t="s">
        <v>47</v>
      </c>
      <c r="D9" s="33" t="s">
        <v>25</v>
      </c>
      <c r="E9" s="44">
        <v>0</v>
      </c>
      <c r="F9" s="37">
        <v>127.68</v>
      </c>
      <c r="G9" s="37">
        <v>127.02</v>
      </c>
      <c r="H9" s="37">
        <v>126.36</v>
      </c>
      <c r="I9" s="37">
        <f>ROUND((F9+G9+H9)/3,2)</f>
        <v>127.02</v>
      </c>
      <c r="J9" s="35">
        <f>E9*I9</f>
        <v>0</v>
      </c>
      <c r="L9" s="11"/>
      <c r="M9" s="11"/>
      <c r="N9" s="11"/>
      <c r="O9" s="11"/>
      <c r="P9" s="11"/>
      <c r="Q9" s="11"/>
    </row>
    <row r="10" spans="1:17" s="6" customFormat="1" ht="94.5">
      <c r="A10" s="46"/>
      <c r="B10" s="46" t="s">
        <v>29</v>
      </c>
      <c r="C10" s="56" t="s">
        <v>44</v>
      </c>
      <c r="D10" s="46" t="s">
        <v>26</v>
      </c>
      <c r="E10" s="44">
        <v>0</v>
      </c>
      <c r="F10" s="37">
        <v>70.13</v>
      </c>
      <c r="G10" s="37">
        <v>69.75</v>
      </c>
      <c r="H10" s="37">
        <v>70.5</v>
      </c>
      <c r="I10" s="37">
        <f>ROUND((F10+G10+H10)/3,2)</f>
        <v>70.13</v>
      </c>
      <c r="J10" s="31">
        <f>E10*I10</f>
        <v>0</v>
      </c>
      <c r="L10" s="11"/>
      <c r="M10" s="11"/>
      <c r="N10" s="11"/>
      <c r="O10" s="11"/>
      <c r="P10" s="11"/>
      <c r="Q10" s="11"/>
    </row>
    <row r="11" spans="1:17" s="6" customFormat="1" ht="78.75">
      <c r="A11" s="32"/>
      <c r="B11" s="32" t="s">
        <v>28</v>
      </c>
      <c r="C11" s="47" t="s">
        <v>48</v>
      </c>
      <c r="D11" s="32" t="s">
        <v>26</v>
      </c>
      <c r="E11" s="25">
        <v>4</v>
      </c>
      <c r="F11" s="38">
        <v>50.3</v>
      </c>
      <c r="G11" s="38">
        <v>55.57</v>
      </c>
      <c r="H11" s="38">
        <v>55.26</v>
      </c>
      <c r="I11" s="37">
        <f>ROUND((F11+G11+H11)/3,2)</f>
        <v>53.71</v>
      </c>
      <c r="J11" s="35">
        <f>E11*I11</f>
        <v>214.84</v>
      </c>
      <c r="L11" s="11"/>
      <c r="M11" s="11"/>
      <c r="N11" s="11"/>
      <c r="O11" s="11"/>
      <c r="P11" s="11"/>
      <c r="Q11" s="11"/>
    </row>
    <row r="12" spans="1:17" s="6" customFormat="1" ht="126">
      <c r="A12" s="32"/>
      <c r="B12" s="32" t="s">
        <v>27</v>
      </c>
      <c r="C12" s="62" t="s">
        <v>46</v>
      </c>
      <c r="D12" s="32" t="s">
        <v>25</v>
      </c>
      <c r="E12" s="25">
        <v>5</v>
      </c>
      <c r="F12" s="38">
        <v>1734.44</v>
      </c>
      <c r="G12" s="38">
        <v>1743.58</v>
      </c>
      <c r="H12" s="38">
        <v>1734.44</v>
      </c>
      <c r="I12" s="37">
        <f>ROUND((F12+G12+H12)/3,2)</f>
        <v>1737.49</v>
      </c>
      <c r="J12" s="35">
        <f>E12*I12</f>
        <v>8687.45</v>
      </c>
      <c r="L12" s="11"/>
      <c r="M12" s="11"/>
      <c r="N12" s="11"/>
      <c r="O12" s="11"/>
      <c r="P12" s="11"/>
      <c r="Q12" s="11"/>
    </row>
    <row r="13" spans="1:17" s="6" customFormat="1" ht="110.25">
      <c r="A13" s="32"/>
      <c r="B13" s="32" t="s">
        <v>27</v>
      </c>
      <c r="C13" s="47" t="s">
        <v>45</v>
      </c>
      <c r="D13" s="32" t="s">
        <v>26</v>
      </c>
      <c r="E13" s="25">
        <v>40</v>
      </c>
      <c r="F13" s="38">
        <v>37.78</v>
      </c>
      <c r="G13" s="38">
        <v>37.55</v>
      </c>
      <c r="H13" s="38">
        <v>37.31</v>
      </c>
      <c r="I13" s="37">
        <f>ROUND((F13+G13+H13)/3,2)</f>
        <v>37.55</v>
      </c>
      <c r="J13" s="35">
        <f>E13*I13</f>
        <v>1502</v>
      </c>
      <c r="L13" s="11"/>
      <c r="M13" s="11"/>
      <c r="N13" s="11"/>
      <c r="O13" s="11"/>
      <c r="P13" s="11"/>
      <c r="Q13" s="11"/>
    </row>
    <row r="14" spans="1:17" s="9" customFormat="1" ht="15.75" customHeight="1">
      <c r="A14" s="17"/>
      <c r="B14" s="1" t="s">
        <v>13</v>
      </c>
      <c r="C14" s="7"/>
      <c r="D14" s="2"/>
      <c r="E14" s="2"/>
      <c r="F14" s="3"/>
      <c r="G14" s="3"/>
      <c r="H14" s="3"/>
      <c r="I14" s="8"/>
      <c r="J14" s="19">
        <f>SUM(J9:J13)</f>
        <v>10404.29</v>
      </c>
      <c r="L14" s="21"/>
      <c r="M14" s="21"/>
      <c r="N14" s="21"/>
      <c r="O14" s="21"/>
      <c r="P14" s="21"/>
      <c r="Q14" s="21"/>
    </row>
    <row r="15" spans="1:17" s="6" customFormat="1" ht="15.75">
      <c r="A15" s="84" t="s">
        <v>40</v>
      </c>
      <c r="B15" s="84"/>
      <c r="C15" s="84"/>
      <c r="D15" s="84"/>
      <c r="E15" s="84"/>
      <c r="F15" s="84"/>
      <c r="G15" s="84"/>
      <c r="H15" s="84"/>
      <c r="I15" s="84"/>
      <c r="J15" s="84"/>
      <c r="L15" s="11"/>
      <c r="M15" s="11"/>
      <c r="N15" s="11"/>
      <c r="O15" s="11"/>
      <c r="P15" s="11"/>
      <c r="Q15" s="11"/>
    </row>
    <row r="16" spans="1:17" s="6" customFormat="1" ht="30" customHeight="1">
      <c r="A16" s="10"/>
      <c r="B16" s="10"/>
      <c r="C16" s="10"/>
      <c r="D16" s="10"/>
      <c r="E16" s="10"/>
      <c r="F16" s="10"/>
      <c r="G16" s="10"/>
      <c r="H16" s="10"/>
      <c r="I16" s="10"/>
      <c r="J16" s="11"/>
      <c r="L16" s="11"/>
      <c r="M16" s="11"/>
      <c r="N16" s="11"/>
      <c r="O16" s="11"/>
      <c r="P16" s="11"/>
      <c r="Q16" s="11"/>
    </row>
    <row r="17" spans="1:17" s="6" customFormat="1" ht="15" customHeight="1">
      <c r="A17" s="4">
        <v>1</v>
      </c>
      <c r="B17" s="82" t="s">
        <v>34</v>
      </c>
      <c r="C17" s="83"/>
      <c r="D17" s="10"/>
      <c r="E17" s="10"/>
      <c r="F17" s="10"/>
      <c r="G17" s="10"/>
      <c r="H17" s="10"/>
      <c r="I17" s="10"/>
      <c r="J17" s="11"/>
      <c r="L17" s="11"/>
      <c r="M17" s="11"/>
      <c r="N17" s="11"/>
      <c r="O17" s="11"/>
      <c r="P17" s="11"/>
      <c r="Q17" s="11"/>
    </row>
    <row r="18" spans="1:17" s="15" customFormat="1" ht="15.75" customHeight="1">
      <c r="A18" s="16">
        <v>2</v>
      </c>
      <c r="B18" s="82" t="s">
        <v>35</v>
      </c>
      <c r="C18" s="83"/>
      <c r="D18" s="10"/>
      <c r="E18" s="10"/>
      <c r="F18" s="10"/>
      <c r="G18" s="10"/>
      <c r="H18" s="10"/>
      <c r="I18" s="10"/>
      <c r="J18" s="11"/>
      <c r="L18" s="22"/>
      <c r="M18" s="22"/>
      <c r="N18" s="22"/>
      <c r="O18" s="22"/>
      <c r="P18" s="22"/>
      <c r="Q18" s="22"/>
    </row>
    <row r="19" spans="1:17" s="15" customFormat="1" ht="15.75" customHeight="1">
      <c r="A19" s="16">
        <v>3</v>
      </c>
      <c r="B19" s="82" t="s">
        <v>36</v>
      </c>
      <c r="C19" s="83"/>
      <c r="D19" s="10"/>
      <c r="E19" s="10"/>
      <c r="F19" s="10"/>
      <c r="G19" s="10"/>
      <c r="H19" s="10"/>
      <c r="I19" s="10"/>
      <c r="J19" s="11"/>
      <c r="L19" s="21"/>
      <c r="M19" s="22"/>
      <c r="N19" s="22"/>
      <c r="O19" s="22"/>
      <c r="P19" s="22"/>
      <c r="Q19" s="22"/>
    </row>
    <row r="20" spans="1:18" s="6" customFormat="1" ht="15.75">
      <c r="A20" s="10"/>
      <c r="B20" s="10"/>
      <c r="C20" s="10"/>
      <c r="D20" s="13"/>
      <c r="E20" s="13"/>
      <c r="F20" s="13"/>
      <c r="G20" s="13"/>
      <c r="H20" s="13"/>
      <c r="I20" s="13"/>
      <c r="J20" s="13"/>
      <c r="K20" s="13"/>
      <c r="M20" s="11"/>
      <c r="N20" s="11"/>
      <c r="O20" s="11"/>
      <c r="P20" s="11"/>
      <c r="Q20" s="11"/>
      <c r="R20" s="11"/>
    </row>
    <row r="21" spans="1:11" s="6" customFormat="1" ht="15.75">
      <c r="A21" s="10"/>
      <c r="B21" s="5" t="s">
        <v>23</v>
      </c>
      <c r="C21" s="5"/>
      <c r="D21" s="13"/>
      <c r="E21" s="13"/>
      <c r="F21" s="13"/>
      <c r="G21" s="13"/>
      <c r="H21" s="13"/>
      <c r="I21" s="13"/>
      <c r="J21" s="13"/>
      <c r="K21" s="13"/>
    </row>
    <row r="22" spans="1:11" s="6" customFormat="1" ht="15.75">
      <c r="A22" s="10"/>
      <c r="B22" s="5" t="s">
        <v>24</v>
      </c>
      <c r="C22" s="5"/>
      <c r="D22" s="13"/>
      <c r="E22" s="13"/>
      <c r="F22" s="13"/>
      <c r="G22" s="13"/>
      <c r="H22" s="13"/>
      <c r="I22" s="13"/>
      <c r="J22" s="13"/>
      <c r="K22" s="13"/>
    </row>
    <row r="23" spans="1:11" s="6" customFormat="1" ht="15.75">
      <c r="A23" s="10"/>
      <c r="B23" s="5" t="s">
        <v>31</v>
      </c>
      <c r="C23" s="5"/>
      <c r="D23" s="13"/>
      <c r="E23" s="13"/>
      <c r="F23" s="13"/>
      <c r="G23" s="13"/>
      <c r="H23" s="13"/>
      <c r="I23" s="13"/>
      <c r="J23" s="13"/>
      <c r="K23" s="13"/>
    </row>
  </sheetData>
  <sheetProtection/>
  <mergeCells count="15">
    <mergeCell ref="F1:K1"/>
    <mergeCell ref="A7:A8"/>
    <mergeCell ref="B7:B8"/>
    <mergeCell ref="C7:C8"/>
    <mergeCell ref="D7:D8"/>
    <mergeCell ref="E7:E8"/>
    <mergeCell ref="F7:H7"/>
    <mergeCell ref="I7:I8"/>
    <mergeCell ref="J7:J8"/>
    <mergeCell ref="B19:C19"/>
    <mergeCell ref="A15:J15"/>
    <mergeCell ref="B17:C17"/>
    <mergeCell ref="B18:C18"/>
    <mergeCell ref="A4:K4"/>
    <mergeCell ref="A5:K5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SheetLayoutView="100" zoomScalePageLayoutView="0" workbookViewId="0" topLeftCell="A7">
      <selection activeCell="K11" sqref="K11"/>
    </sheetView>
  </sheetViews>
  <sheetFormatPr defaultColWidth="9.140625" defaultRowHeight="12.75"/>
  <cols>
    <col min="1" max="1" width="6.140625" style="48" customWidth="1"/>
    <col min="2" max="2" width="19.00390625" style="48" customWidth="1"/>
    <col min="3" max="3" width="61.140625" style="48" customWidth="1"/>
    <col min="4" max="4" width="12.57421875" style="48" customWidth="1"/>
    <col min="5" max="5" width="13.421875" style="49" customWidth="1"/>
    <col min="6" max="6" width="11.57421875" style="48" customWidth="1"/>
    <col min="7" max="7" width="10.00390625" style="48" customWidth="1"/>
    <col min="8" max="8" width="10.140625" style="48" bestFit="1" customWidth="1"/>
    <col min="9" max="9" width="10.57421875" style="48" bestFit="1" customWidth="1"/>
    <col min="10" max="10" width="17.140625" style="48" customWidth="1"/>
    <col min="11" max="11" width="12.7109375" style="48" customWidth="1"/>
    <col min="12" max="12" width="11.7109375" style="48" customWidth="1"/>
    <col min="13" max="13" width="14.140625" style="48" customWidth="1"/>
    <col min="14" max="14" width="19.57421875" style="48" customWidth="1"/>
    <col min="15" max="17" width="9.140625" style="48" customWidth="1"/>
    <col min="18" max="18" width="9.57421875" style="48" bestFit="1" customWidth="1"/>
    <col min="19" max="16384" width="9.140625" style="48" customWidth="1"/>
  </cols>
  <sheetData>
    <row r="1" spans="6:11" ht="12.75">
      <c r="F1" s="98" t="s">
        <v>16</v>
      </c>
      <c r="G1" s="98"/>
      <c r="H1" s="98"/>
      <c r="I1" s="98"/>
      <c r="J1" s="98"/>
      <c r="K1" s="98"/>
    </row>
    <row r="3" spans="1:11" ht="15.75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3" s="51" customFormat="1" ht="42.75" customHeight="1">
      <c r="A4" s="97" t="s">
        <v>42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50"/>
      <c r="M4" s="50"/>
    </row>
    <row r="5" spans="1:17" s="51" customFormat="1" ht="15.75">
      <c r="A5" s="51" t="s">
        <v>12</v>
      </c>
      <c r="E5" s="52"/>
      <c r="L5" s="53"/>
      <c r="M5" s="53"/>
      <c r="N5" s="53"/>
      <c r="O5" s="53"/>
      <c r="P5" s="53"/>
      <c r="Q5" s="53"/>
    </row>
    <row r="6" spans="1:17" s="51" customFormat="1" ht="32.25" customHeight="1">
      <c r="A6" s="99" t="s">
        <v>0</v>
      </c>
      <c r="B6" s="99" t="s">
        <v>1</v>
      </c>
      <c r="C6" s="99" t="s">
        <v>2</v>
      </c>
      <c r="D6" s="99" t="s">
        <v>3</v>
      </c>
      <c r="E6" s="100" t="s">
        <v>4</v>
      </c>
      <c r="F6" s="101" t="s">
        <v>5</v>
      </c>
      <c r="G6" s="102"/>
      <c r="H6" s="102"/>
      <c r="I6" s="103" t="s">
        <v>6</v>
      </c>
      <c r="J6" s="103" t="s">
        <v>7</v>
      </c>
      <c r="L6" s="53"/>
      <c r="M6" s="53"/>
      <c r="N6" s="53"/>
      <c r="O6" s="53"/>
      <c r="P6" s="53"/>
      <c r="Q6" s="53"/>
    </row>
    <row r="7" spans="1:17" s="51" customFormat="1" ht="14.25" customHeight="1">
      <c r="A7" s="99"/>
      <c r="B7" s="99"/>
      <c r="C7" s="99"/>
      <c r="D7" s="99"/>
      <c r="E7" s="100"/>
      <c r="F7" s="54" t="s">
        <v>8</v>
      </c>
      <c r="G7" s="54" t="s">
        <v>9</v>
      </c>
      <c r="H7" s="54" t="s">
        <v>10</v>
      </c>
      <c r="I7" s="104"/>
      <c r="J7" s="104"/>
      <c r="L7" s="53"/>
      <c r="M7" s="53"/>
      <c r="N7" s="53"/>
      <c r="O7" s="53"/>
      <c r="P7" s="53"/>
      <c r="Q7" s="53"/>
    </row>
    <row r="8" spans="1:17" s="51" customFormat="1" ht="157.5">
      <c r="A8" s="55">
        <v>1</v>
      </c>
      <c r="B8" s="55" t="s">
        <v>29</v>
      </c>
      <c r="C8" s="56" t="s">
        <v>47</v>
      </c>
      <c r="D8" s="55" t="s">
        <v>25</v>
      </c>
      <c r="E8" s="57">
        <f>'СОШ №2'!E8+Гимназия!E9+'СОШ №5'!E9+'СОШ №6'!E9+ЦМТиИМО!E9</f>
        <v>2000</v>
      </c>
      <c r="F8" s="58">
        <v>127.68</v>
      </c>
      <c r="G8" s="58">
        <v>127.02</v>
      </c>
      <c r="H8" s="58">
        <v>126.36</v>
      </c>
      <c r="I8" s="38">
        <f>ROUND((F8+G8+H8)/3,2)</f>
        <v>127.02</v>
      </c>
      <c r="J8" s="59">
        <f>E8*I8</f>
        <v>254040</v>
      </c>
      <c r="L8" s="53"/>
      <c r="M8" s="53"/>
      <c r="N8" s="53"/>
      <c r="O8" s="53"/>
      <c r="P8" s="53"/>
      <c r="Q8" s="53"/>
    </row>
    <row r="9" spans="1:17" s="51" customFormat="1" ht="94.5">
      <c r="A9" s="55">
        <v>2</v>
      </c>
      <c r="B9" s="55" t="s">
        <v>29</v>
      </c>
      <c r="C9" s="56" t="s">
        <v>44</v>
      </c>
      <c r="D9" s="55" t="s">
        <v>26</v>
      </c>
      <c r="E9" s="57">
        <f>'СОШ №2'!E9+Гимназия!E10+'СОШ №5'!E10+'СОШ №6'!E10+ЦМТиИМО!E10</f>
        <v>380</v>
      </c>
      <c r="F9" s="58">
        <v>70.13</v>
      </c>
      <c r="G9" s="58">
        <v>69.75</v>
      </c>
      <c r="H9" s="58">
        <v>70.5</v>
      </c>
      <c r="I9" s="38">
        <f>ROUND((F9+G9+H9)/3,2)</f>
        <v>70.13</v>
      </c>
      <c r="J9" s="59">
        <f>E9*I9</f>
        <v>26649.399999999998</v>
      </c>
      <c r="L9" s="53"/>
      <c r="M9" s="53"/>
      <c r="N9" s="53"/>
      <c r="O9" s="53"/>
      <c r="P9" s="53"/>
      <c r="Q9" s="53"/>
    </row>
    <row r="10" spans="1:17" s="51" customFormat="1" ht="78.75">
      <c r="A10" s="54">
        <v>3</v>
      </c>
      <c r="B10" s="54" t="s">
        <v>28</v>
      </c>
      <c r="C10" s="47" t="s">
        <v>48</v>
      </c>
      <c r="D10" s="54" t="s">
        <v>26</v>
      </c>
      <c r="E10" s="60">
        <f>'СОШ №2'!E10+Гимназия!E11+'СОШ №5'!E11+'СОШ №6'!E11+ЦМТиИМО!E11</f>
        <v>2254</v>
      </c>
      <c r="F10" s="61">
        <v>50.3</v>
      </c>
      <c r="G10" s="61">
        <v>55.57</v>
      </c>
      <c r="H10" s="61">
        <v>55.26</v>
      </c>
      <c r="I10" s="38">
        <f>ROUND((F10+G10+H10)/3,2)</f>
        <v>53.71</v>
      </c>
      <c r="J10" s="59">
        <f>E10*I10</f>
        <v>121062.34</v>
      </c>
      <c r="L10" s="53"/>
      <c r="M10" s="53"/>
      <c r="N10" s="53"/>
      <c r="O10" s="53"/>
      <c r="P10" s="53"/>
      <c r="Q10" s="53"/>
    </row>
    <row r="11" spans="1:17" s="51" customFormat="1" ht="126">
      <c r="A11" s="54">
        <v>4</v>
      </c>
      <c r="B11" s="54" t="s">
        <v>27</v>
      </c>
      <c r="C11" s="62" t="s">
        <v>46</v>
      </c>
      <c r="D11" s="54" t="s">
        <v>25</v>
      </c>
      <c r="E11" s="60">
        <f>'СОШ №2'!E11+Гимназия!E12+'СОШ №5'!E12+'СОШ №6'!E12+ЦМТиИМО!E12</f>
        <v>107</v>
      </c>
      <c r="F11" s="61">
        <v>1734.44</v>
      </c>
      <c r="G11" s="61">
        <v>1743.58</v>
      </c>
      <c r="H11" s="61">
        <v>1734.44</v>
      </c>
      <c r="I11" s="38">
        <f>ROUND((F11+G11+H11)/3,2)</f>
        <v>1737.49</v>
      </c>
      <c r="J11" s="59">
        <f>E11*I11</f>
        <v>185911.43</v>
      </c>
      <c r="L11" s="53"/>
      <c r="M11" s="53"/>
      <c r="N11" s="53"/>
      <c r="O11" s="53"/>
      <c r="P11" s="53"/>
      <c r="Q11" s="53"/>
    </row>
    <row r="12" spans="1:17" s="51" customFormat="1" ht="110.25">
      <c r="A12" s="54">
        <v>5</v>
      </c>
      <c r="B12" s="54" t="s">
        <v>27</v>
      </c>
      <c r="C12" s="47" t="s">
        <v>45</v>
      </c>
      <c r="D12" s="54" t="s">
        <v>26</v>
      </c>
      <c r="E12" s="60">
        <f>'СОШ №2'!E12+Гимназия!E13+'СОШ №5'!E13+'СОШ №6'!E13+ЦМТиИМО!E13</f>
        <v>3235</v>
      </c>
      <c r="F12" s="61">
        <v>37.78</v>
      </c>
      <c r="G12" s="61">
        <v>37.55</v>
      </c>
      <c r="H12" s="61">
        <v>37.31</v>
      </c>
      <c r="I12" s="38">
        <f>ROUND((F12+G12+H12)/3,2)</f>
        <v>37.55</v>
      </c>
      <c r="J12" s="59">
        <f>E12*I12</f>
        <v>121474.24999999999</v>
      </c>
      <c r="L12" s="53"/>
      <c r="M12" s="53"/>
      <c r="N12" s="53"/>
      <c r="O12" s="53"/>
      <c r="P12" s="53"/>
      <c r="Q12" s="53"/>
    </row>
    <row r="13" spans="1:17" s="71" customFormat="1" ht="15.75" customHeight="1">
      <c r="A13" s="63"/>
      <c r="B13" s="64" t="s">
        <v>13</v>
      </c>
      <c r="C13" s="65"/>
      <c r="D13" s="66"/>
      <c r="E13" s="67"/>
      <c r="F13" s="68"/>
      <c r="G13" s="68"/>
      <c r="H13" s="68"/>
      <c r="I13" s="69"/>
      <c r="J13" s="70">
        <f>SUM(J8:J12)</f>
        <v>709137.4199999999</v>
      </c>
      <c r="L13" s="72"/>
      <c r="M13" s="72"/>
      <c r="N13" s="72"/>
      <c r="O13" s="72"/>
      <c r="P13" s="72"/>
      <c r="Q13" s="72"/>
    </row>
    <row r="14" spans="1:17" s="51" customFormat="1" ht="15.75">
      <c r="A14" s="95" t="s">
        <v>41</v>
      </c>
      <c r="B14" s="95"/>
      <c r="C14" s="95"/>
      <c r="D14" s="95"/>
      <c r="E14" s="95"/>
      <c r="F14" s="95"/>
      <c r="G14" s="95"/>
      <c r="H14" s="95"/>
      <c r="I14" s="95"/>
      <c r="J14" s="95"/>
      <c r="L14" s="53"/>
      <c r="M14" s="53"/>
      <c r="N14" s="53"/>
      <c r="O14" s="53"/>
      <c r="P14" s="53"/>
      <c r="Q14" s="53"/>
    </row>
    <row r="15" spans="1:17" s="51" customFormat="1" ht="15.75">
      <c r="A15" s="73"/>
      <c r="B15" s="73"/>
      <c r="C15" s="73"/>
      <c r="D15" s="73"/>
      <c r="E15" s="74"/>
      <c r="F15" s="73"/>
      <c r="G15" s="73"/>
      <c r="H15" s="73"/>
      <c r="I15" s="73"/>
      <c r="J15" s="53"/>
      <c r="L15" s="53"/>
      <c r="M15" s="53"/>
      <c r="N15" s="53"/>
      <c r="O15" s="53"/>
      <c r="P15" s="53"/>
      <c r="Q15" s="53"/>
    </row>
    <row r="16" spans="1:17" s="51" customFormat="1" ht="15" customHeight="1">
      <c r="A16" s="75">
        <v>1</v>
      </c>
      <c r="B16" s="93" t="s">
        <v>34</v>
      </c>
      <c r="C16" s="94"/>
      <c r="D16" s="73"/>
      <c r="E16" s="74"/>
      <c r="F16" s="73"/>
      <c r="G16" s="73"/>
      <c r="H16" s="73"/>
      <c r="I16" s="73"/>
      <c r="J16" s="53"/>
      <c r="L16" s="53"/>
      <c r="M16" s="53"/>
      <c r="N16" s="53"/>
      <c r="O16" s="53"/>
      <c r="P16" s="53"/>
      <c r="Q16" s="53"/>
    </row>
    <row r="17" spans="1:17" s="77" customFormat="1" ht="15.75" customHeight="1">
      <c r="A17" s="76">
        <v>2</v>
      </c>
      <c r="B17" s="93" t="s">
        <v>35</v>
      </c>
      <c r="C17" s="94"/>
      <c r="D17" s="73"/>
      <c r="E17" s="74"/>
      <c r="F17" s="73"/>
      <c r="G17" s="73"/>
      <c r="H17" s="73"/>
      <c r="I17" s="73"/>
      <c r="J17" s="53"/>
      <c r="L17" s="78"/>
      <c r="M17" s="78"/>
      <c r="N17" s="78"/>
      <c r="O17" s="78"/>
      <c r="P17" s="78"/>
      <c r="Q17" s="78"/>
    </row>
    <row r="18" spans="1:17" s="77" customFormat="1" ht="15.75" customHeight="1">
      <c r="A18" s="76">
        <v>3</v>
      </c>
      <c r="B18" s="93" t="s">
        <v>36</v>
      </c>
      <c r="C18" s="94"/>
      <c r="D18" s="73"/>
      <c r="E18" s="74"/>
      <c r="F18" s="73"/>
      <c r="G18" s="73"/>
      <c r="H18" s="73"/>
      <c r="I18" s="73"/>
      <c r="J18" s="53"/>
      <c r="L18" s="72"/>
      <c r="M18" s="78"/>
      <c r="N18" s="78"/>
      <c r="O18" s="78"/>
      <c r="P18" s="78"/>
      <c r="Q18" s="78"/>
    </row>
    <row r="19" spans="1:17" s="77" customFormat="1" ht="15.75" customHeight="1">
      <c r="A19" s="79"/>
      <c r="B19" s="80"/>
      <c r="C19" s="80"/>
      <c r="D19" s="73"/>
      <c r="E19" s="74"/>
      <c r="F19" s="73"/>
      <c r="G19" s="73"/>
      <c r="H19" s="73"/>
      <c r="I19" s="73"/>
      <c r="J19" s="53"/>
      <c r="L19" s="78"/>
      <c r="M19" s="78"/>
      <c r="N19" s="78"/>
      <c r="O19" s="78"/>
      <c r="P19" s="78"/>
      <c r="Q19" s="78"/>
    </row>
    <row r="20" spans="1:11" s="51" customFormat="1" ht="15.75">
      <c r="A20" s="73"/>
      <c r="B20" s="81"/>
      <c r="C20" s="81"/>
      <c r="D20" s="48"/>
      <c r="E20" s="49"/>
      <c r="F20" s="48"/>
      <c r="G20" s="48"/>
      <c r="H20" s="48"/>
      <c r="I20" s="48"/>
      <c r="J20" s="48"/>
      <c r="K20" s="48"/>
    </row>
    <row r="21" spans="1:11" s="51" customFormat="1" ht="15.75">
      <c r="A21" s="73"/>
      <c r="B21" s="81" t="s">
        <v>32</v>
      </c>
      <c r="C21" s="81"/>
      <c r="D21" s="48"/>
      <c r="E21" s="49"/>
      <c r="F21" s="48"/>
      <c r="G21" s="48"/>
      <c r="H21" s="48"/>
      <c r="I21" s="48"/>
      <c r="J21" s="48"/>
      <c r="K21" s="48"/>
    </row>
    <row r="22" spans="1:11" s="51" customFormat="1" ht="15.75">
      <c r="A22" s="73"/>
      <c r="B22" s="81" t="s">
        <v>31</v>
      </c>
      <c r="C22" s="81"/>
      <c r="D22" s="48"/>
      <c r="E22" s="49"/>
      <c r="F22" s="48"/>
      <c r="G22" s="48"/>
      <c r="H22" s="48"/>
      <c r="I22" s="48"/>
      <c r="J22" s="48"/>
      <c r="K22" s="48"/>
    </row>
  </sheetData>
  <sheetProtection/>
  <mergeCells count="15">
    <mergeCell ref="F1:K1"/>
    <mergeCell ref="A6:A7"/>
    <mergeCell ref="B6:B7"/>
    <mergeCell ref="C6:C7"/>
    <mergeCell ref="D6:D7"/>
    <mergeCell ref="E6:E7"/>
    <mergeCell ref="F6:H6"/>
    <mergeCell ref="I6:I7"/>
    <mergeCell ref="J6:J7"/>
    <mergeCell ref="B18:C18"/>
    <mergeCell ref="A14:J14"/>
    <mergeCell ref="B16:C16"/>
    <mergeCell ref="B17:C17"/>
    <mergeCell ref="A3:K3"/>
    <mergeCell ref="A4:K4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Русакевич ИС</cp:lastModifiedBy>
  <cp:lastPrinted>2024-03-13T12:11:33Z</cp:lastPrinted>
  <dcterms:created xsi:type="dcterms:W3CDTF">1996-10-08T23:32:33Z</dcterms:created>
  <dcterms:modified xsi:type="dcterms:W3CDTF">2024-03-13T12:24:53Z</dcterms:modified>
  <cp:category/>
  <cp:version/>
  <cp:contentType/>
  <cp:contentStatus/>
</cp:coreProperties>
</file>